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գրություններ\ԱՎԱԳԱՆԻ 2022-2027\2022\Ավագանի 27.12.2022\հաստիքացուցակի փոփոխություն\"/>
    </mc:Choice>
  </mc:AlternateContent>
  <bookViews>
    <workbookView xWindow="0" yWindow="0" windowWidth="24000" windowHeight="1102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C82" i="4" l="1"/>
  <c r="F81" i="4"/>
  <c r="C81" i="4"/>
  <c r="F80" i="4"/>
  <c r="F79" i="4"/>
  <c r="F78" i="4"/>
  <c r="F77" i="4"/>
  <c r="F76" i="4"/>
  <c r="F75" i="4"/>
  <c r="F74" i="4"/>
  <c r="F73" i="4"/>
  <c r="F72" i="4"/>
  <c r="F71" i="4"/>
  <c r="F70" i="4"/>
  <c r="F68" i="4"/>
  <c r="E68" i="4"/>
  <c r="C68" i="4"/>
  <c r="F67" i="4"/>
  <c r="F66" i="4"/>
  <c r="F65" i="4"/>
  <c r="F64" i="4"/>
  <c r="E62" i="4"/>
  <c r="E82" i="4" s="1"/>
  <c r="C62" i="4"/>
  <c r="F61" i="4"/>
  <c r="E61" i="4"/>
  <c r="C61" i="4"/>
  <c r="F60" i="4"/>
  <c r="F59" i="4"/>
  <c r="F58" i="4"/>
  <c r="F56" i="4"/>
  <c r="E56" i="4"/>
  <c r="C56" i="4"/>
  <c r="F55" i="4"/>
  <c r="F54" i="4"/>
  <c r="F53" i="4"/>
  <c r="F51" i="4"/>
  <c r="E51" i="4"/>
  <c r="C51" i="4"/>
  <c r="F50" i="4"/>
  <c r="F49" i="4"/>
  <c r="F48" i="4"/>
  <c r="F47" i="4"/>
  <c r="F45" i="4"/>
  <c r="E45" i="4"/>
  <c r="C45" i="4"/>
  <c r="F44" i="4"/>
  <c r="F43" i="4"/>
  <c r="F42" i="4"/>
  <c r="F40" i="4"/>
  <c r="E40" i="4"/>
  <c r="C40" i="4"/>
  <c r="F39" i="4"/>
  <c r="F38" i="4"/>
  <c r="F37" i="4"/>
  <c r="F35" i="4"/>
  <c r="F62" i="4" s="1"/>
  <c r="C35" i="4"/>
  <c r="F34" i="4"/>
  <c r="F33" i="4"/>
  <c r="F32" i="4"/>
  <c r="F30" i="4"/>
  <c r="E28" i="4"/>
  <c r="C28" i="4"/>
  <c r="F27" i="4"/>
  <c r="F28" i="4" s="1"/>
  <c r="F26" i="4"/>
  <c r="F25" i="4"/>
  <c r="F24" i="4"/>
  <c r="F22" i="4"/>
  <c r="E22" i="4"/>
  <c r="C22" i="4"/>
  <c r="F21" i="4"/>
  <c r="F20" i="4"/>
  <c r="F19" i="4"/>
  <c r="F17" i="4"/>
  <c r="E17" i="4"/>
  <c r="C17" i="4"/>
  <c r="F16" i="4"/>
  <c r="F15" i="4"/>
  <c r="F14" i="4"/>
  <c r="F82" i="4" l="1"/>
</calcChain>
</file>

<file path=xl/sharedStrings.xml><?xml version="1.0" encoding="utf-8"?>
<sst xmlns="http://schemas.openxmlformats.org/spreadsheetml/2006/main" count="82" uniqueCount="56">
  <si>
    <t>1.</t>
  </si>
  <si>
    <t>2.</t>
  </si>
  <si>
    <t>Հ/հ</t>
  </si>
  <si>
    <t>Հաստիքի անվանումը</t>
  </si>
  <si>
    <t>Հաստիքային միավորը</t>
  </si>
  <si>
    <t>Պաշտոնային դրույքաչափը</t>
  </si>
  <si>
    <t>ՔԱՂԱՔԱԿԱՆ ՊԱՇՏՈՆՆԵՐ</t>
  </si>
  <si>
    <t>Համայնքի ղեկավար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</si>
  <si>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</si>
  <si>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</si>
  <si>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</si>
  <si>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</si>
  <si>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</si>
  <si>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</si>
  <si>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Բաժնի պետ</t>
  </si>
  <si>
    <t>Գլխավոր մասնագետ</t>
  </si>
  <si>
    <t>Առաջատար մասնագետ</t>
  </si>
  <si>
    <t>1-ին կարգի մասնագետ</t>
  </si>
  <si>
    <t>Առաջատար  մասնագետ</t>
  </si>
  <si>
    <t>ՔԱՂԱՔԱՑԻԱԿԱՆ ԱՇԽԱՏԱՆՔ ԿԱՏԱՐՈՂՆԵՐ</t>
  </si>
  <si>
    <t>ՏԵԽՆԻԿԱԿԱՆ ՍՊԱՍԱՐԿՄԱՆ ԱՆՁՆԱԿԱԶՄ</t>
  </si>
  <si>
    <t>Վարորդ</t>
  </si>
  <si>
    <t>Հավաքարար</t>
  </si>
  <si>
    <t xml:space="preserve">Համայնքի ղեկավարի առաջին  տեղակալ </t>
  </si>
  <si>
    <t>ՎԱՐՉԱԿԱՆ  ՊԱՇՏՈՆՆԵՐ</t>
  </si>
  <si>
    <t>Ցանցային օպերատոր</t>
  </si>
  <si>
    <t>Գործավար</t>
  </si>
  <si>
    <t xml:space="preserve">Համայնքի ղեկավարի  տեղակալ </t>
  </si>
  <si>
    <t>ԸՆԴԱՄԵՆԸ</t>
  </si>
  <si>
    <t>Անասնաբույժ</t>
  </si>
  <si>
    <t>Աշխատավարձի չափը</t>
  </si>
  <si>
    <t>Վարչական ղեկավար /Քաջարանց/</t>
  </si>
  <si>
    <t>Վարչական ղեկավար /Նոր Աստղաբերդ/</t>
  </si>
  <si>
    <t>Վարչական ղեկավար /Լեռնաձոր/</t>
  </si>
  <si>
    <t>Վարչական ղեկավար /Գեղի/</t>
  </si>
  <si>
    <t>ԿՐԹՈՒԹՅԱՆ, ՄՇԱԿՈՒՅԹԻ,  ՍՊՈՐՏԻ, ԱՌՈՂՋԱՊԱՀՈՒԹՅԱՆ ԵՎ ՍՈՑԻԱԼԱԿԱՆ ԾՐԱԳՐԵՐԻ  ԲԱԺԻՆ</t>
  </si>
  <si>
    <t>Ցրիչ</t>
  </si>
  <si>
    <t xml:space="preserve">Տնտեսվար </t>
  </si>
  <si>
    <t>Լուսանկարիչ-օպերատոր</t>
  </si>
  <si>
    <t xml:space="preserve">Կաթսայատան բանվոր </t>
  </si>
  <si>
    <t xml:space="preserve">Անցակետի հսկիչ </t>
  </si>
  <si>
    <t>ԱՇԽԱՏԱԿԱԶՄ  (ԿԱՌՈՒՑՎԱԾՔԱՅԻՆ ՍՏՈՐԱԲԱԺԱՆՈՒՄՆԵՐԻ ՄԵՋ ՉՆԵՐԱՌՎԱԾ ՊԱՇՏՈՆՆԵՐ)</t>
  </si>
  <si>
    <t>ԸՆԴԱՄԵՆԸ ՀԱՄԱՅՆՔԱՅԻՆ ԾԱՌԱՅՈՂՆԵՐ</t>
  </si>
  <si>
    <t>Բնակավայրերի սեզոնային աշխատանքներ իրականացնող վարորոդ</t>
  </si>
  <si>
    <t>Պահակ</t>
  </si>
  <si>
    <t>ՖԻՆԱՆՍԱՏՆՏԵՍԱԿԱՆ ԵՎ ԵԿԱՄՈՒՏՆԵՐԻ ՀԱՇՎԱՌՄԱՆ  ԲԱԺԻՆ</t>
  </si>
  <si>
    <t>ՔԱՂԱՔԱՇԻՆՈՒԹՅԱՆ, ՀՈՂԻ ՎԵՐԱՀՍԿՈՂՈՒԹՅԱՆ ԿՈՄՈՒՆԱԼ ՏՆՏԵՍՈՒԹՅԱՆ, ՏՐԱՆՍՊՈՐՏԻ ԵՎ ՀԱՄԱՏԻՐՈՒԹՅՈՒՆՆԵՐԻ ՀԱՄԱԿԱՐԳՄԱՆ ԲԱԺԻՆ</t>
  </si>
  <si>
    <t>ԵԿԱՄՈՒՏՆԵՐԻ ՀԱՎԱՔԱԳՐՄԱՆ ԵՎ ՔԱՂԱՔԱՑԻՆԵՐԻ ՍՊԱՍԱՐԿՄԱՆ ԿԱԶՄԱԿԵՐՊՄԱՆ ԲԱԺԻՆ</t>
  </si>
  <si>
    <t>ԲՆԱՊԱՀՊԱՆՈՒԹՅԱՆ, ԳՅՈՒՂԱՏՆՏԵՍՈՒԹՅԱՆ ԵՎ ՏՆՏԵՍԱԿԱՆ ԶԱՐԳԱԶՄԱՆ ԾՐԱԳՐԵՐԻ ԲԱԺԻՆ</t>
  </si>
  <si>
    <t>Քաղաքաշինության և կապիտալ ծրագրերի պատասխանատու</t>
  </si>
  <si>
    <t>Աշխատողների քանակը - 69</t>
  </si>
  <si>
    <t xml:space="preserve">ՀԱՅԱՍՏԱՆԻ ՀԱՆՐԱՊԵՏՈՒԹՅԱՆ ՍՅՈՒՆԻՔԻ ՄԱՐԶԻ ՔԱՋԱՐԱՆԻ   ՀԱՄԱՅՆՔԱՊԵՏԱՐԱՆԻ  2023 ԹՎԱԿԱՆԻ ԱՇԽԱՏԱԿԱԶՄԻ  ԱՇԽԱՏԱԿԻՑՆԵՐԻ ԹՎԱՔԱՆԱԿԸ,  ՀԱՍՏԻՔԱՑՈՒՑԱԿԸ  ԵՎ  ՊԱՇՏՈՆԱՅԻՆ  ԴՐՈՒՅՔԱՉԱՓԵՐԸ </t>
  </si>
  <si>
    <t>ՀԱՄԱՅՆՔԻ ՂԵԿԱՎԱՐ՝                                   ՄԱՆՎԵԼ ՓԱՐԱՄԱԶՅԱՆ</t>
  </si>
  <si>
    <t>Հավելված 2
Հայաստանի Հանրապետության Սյունիքի մարզի Քաջարան համայնքի ավագանու 2022 թվականի  դեկտեմբերի  27 -ի  N  25-Ա որոշման</t>
  </si>
  <si>
    <t xml:space="preserve">Օժանդակ բանվոր </t>
  </si>
  <si>
    <t>Հաստիքացուցակը և պաշտոնային դրույքաչափերը` 14 729 000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</si>
</sst>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Red]#,##0_р_."/>
    <numFmt numFmtId="165" formatCode="#,##0;[Red]#,##0"/>
    <numFmt numFmtId="166" formatCode="0.0"/>
  </numFmts>
  <fonts count="9" x14ac:knownFonts="1">
    <font>
      <sz val="10"/>
      <name val="Arial Cyr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u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9"/>
  <sheetViews>
    <sheetView tabSelected="1" workbookViewId="0">
      <selection activeCell="C10" sqref="C10:C11"/>
    </sheetView>
  </sheetViews>
  <sheetFormatPr defaultRowHeight="16.5" x14ac:dyDescent="0.3"/>
  <cols>
    <col min="1" max="1" width="5.5703125" style="1" customWidth="1"/>
    <col min="2" max="2" width="53" style="2" customWidth="1"/>
    <col min="3" max="3" width="6.7109375" style="1" customWidth="1"/>
    <col min="4" max="4" width="12.7109375" style="5" customWidth="1"/>
    <col min="5" max="5" width="9.140625" style="4" hidden="1" customWidth="1"/>
    <col min="6" max="6" width="32.28515625" style="3" customWidth="1"/>
    <col min="7" max="7" width="19" style="3" customWidth="1"/>
    <col min="8" max="8" width="11.855468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D1" s="59" t="s">
        <v>53</v>
      </c>
      <c r="E1" s="59"/>
      <c r="F1" s="59"/>
    </row>
    <row r="2" spans="1:52" ht="27" customHeight="1" x14ac:dyDescent="0.25">
      <c r="D2" s="59"/>
      <c r="E2" s="59"/>
      <c r="F2" s="59"/>
    </row>
    <row r="3" spans="1:52" ht="38.25" customHeight="1" x14ac:dyDescent="0.3"/>
    <row r="4" spans="1:52" ht="17.25" customHeight="1" x14ac:dyDescent="0.25">
      <c r="D4" s="51"/>
      <c r="E4" s="51"/>
      <c r="F4" s="51"/>
    </row>
    <row r="5" spans="1:52" s="7" customFormat="1" ht="55.5" customHeight="1" x14ac:dyDescent="0.2">
      <c r="A5" s="60" t="s">
        <v>51</v>
      </c>
      <c r="B5" s="60"/>
      <c r="C5" s="60"/>
      <c r="D5" s="60"/>
      <c r="E5" s="60"/>
      <c r="F5" s="6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7" customFormat="1" ht="12" customHeight="1" x14ac:dyDescent="0.2">
      <c r="A6" s="52"/>
      <c r="B6" s="52"/>
      <c r="C6" s="52"/>
      <c r="D6" s="52"/>
      <c r="E6" s="52"/>
      <c r="F6" s="5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53" customFormat="1" ht="21.75" customHeight="1" x14ac:dyDescent="0.2">
      <c r="A7" s="53" t="s">
        <v>0</v>
      </c>
      <c r="B7" s="61" t="s">
        <v>50</v>
      </c>
      <c r="C7" s="6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s="53" customFormat="1" ht="21.75" customHeight="1" x14ac:dyDescent="0.2">
      <c r="A8" s="53" t="s">
        <v>1</v>
      </c>
      <c r="B8" s="61" t="s">
        <v>55</v>
      </c>
      <c r="C8" s="61"/>
      <c r="D8" s="61"/>
      <c r="E8" s="61"/>
      <c r="F8" s="6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5" customHeight="1" x14ac:dyDescent="0.25">
      <c r="A9" s="9"/>
      <c r="B9" s="10"/>
      <c r="C9" s="9"/>
      <c r="D9" s="11"/>
      <c r="E9" s="1"/>
    </row>
    <row r="10" spans="1:52" s="13" customFormat="1" ht="28.5" customHeight="1" x14ac:dyDescent="0.2">
      <c r="A10" s="62" t="s">
        <v>2</v>
      </c>
      <c r="B10" s="62" t="s">
        <v>3</v>
      </c>
      <c r="C10" s="63" t="s">
        <v>4</v>
      </c>
      <c r="D10" s="63" t="s">
        <v>5</v>
      </c>
      <c r="E10" s="54"/>
      <c r="F10" s="63" t="s">
        <v>30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s="13" customFormat="1" ht="53.25" customHeight="1" x14ac:dyDescent="0.2">
      <c r="A11" s="62"/>
      <c r="B11" s="62"/>
      <c r="C11" s="63"/>
      <c r="D11" s="63"/>
      <c r="E11" s="54"/>
      <c r="F11" s="6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s="7" customFormat="1" ht="21" customHeight="1" x14ac:dyDescent="0.2">
      <c r="A12" s="14">
        <v>1</v>
      </c>
      <c r="B12" s="14">
        <v>2</v>
      </c>
      <c r="C12" s="14">
        <v>3</v>
      </c>
      <c r="D12" s="15">
        <v>4</v>
      </c>
      <c r="E12" s="14"/>
      <c r="F12" s="14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s="7" customFormat="1" ht="36" customHeight="1" x14ac:dyDescent="0.2">
      <c r="A13" s="64" t="s">
        <v>6</v>
      </c>
      <c r="B13" s="64"/>
      <c r="C13" s="64"/>
      <c r="D13" s="64"/>
      <c r="E13" s="64"/>
      <c r="F13" s="6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7" customFormat="1" ht="30" customHeight="1" x14ac:dyDescent="0.2">
      <c r="A14" s="14">
        <v>1</v>
      </c>
      <c r="B14" s="16" t="s">
        <v>7</v>
      </c>
      <c r="C14" s="17">
        <v>1</v>
      </c>
      <c r="D14" s="18">
        <v>440000</v>
      </c>
      <c r="E14" s="14"/>
      <c r="F14" s="19">
        <f>+D14*C14</f>
        <v>440000</v>
      </c>
      <c r="G14" s="6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7" customFormat="1" ht="30" customHeight="1" x14ac:dyDescent="0.2">
      <c r="A15" s="14">
        <v>2</v>
      </c>
      <c r="B15" s="16" t="s">
        <v>23</v>
      </c>
      <c r="C15" s="17">
        <v>1</v>
      </c>
      <c r="D15" s="19">
        <v>358000</v>
      </c>
      <c r="E15" s="14"/>
      <c r="F15" s="19">
        <f t="shared" ref="F15:F16" si="0">+D15*C15</f>
        <v>358000</v>
      </c>
      <c r="G15" s="6"/>
      <c r="H15" s="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7" customFormat="1" ht="30" customHeight="1" x14ac:dyDescent="0.2">
      <c r="A16" s="14">
        <v>3</v>
      </c>
      <c r="B16" s="16" t="s">
        <v>27</v>
      </c>
      <c r="C16" s="17">
        <v>1</v>
      </c>
      <c r="D16" s="19">
        <v>358000</v>
      </c>
      <c r="E16" s="14"/>
      <c r="F16" s="19">
        <f t="shared" si="0"/>
        <v>358000</v>
      </c>
      <c r="G16" s="21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27" customFormat="1" ht="30" customHeight="1" x14ac:dyDescent="0.2">
      <c r="A17" s="22"/>
      <c r="B17" s="22" t="s">
        <v>28</v>
      </c>
      <c r="C17" s="23">
        <f>SUM(C14:C16)</f>
        <v>3</v>
      </c>
      <c r="D17" s="23"/>
      <c r="E17" s="23">
        <f t="shared" ref="E17:F17" si="1">SUM(E14:E16)</f>
        <v>0</v>
      </c>
      <c r="F17" s="50">
        <f t="shared" si="1"/>
        <v>1156000</v>
      </c>
      <c r="G17" s="24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7" customFormat="1" ht="43.5" customHeight="1" x14ac:dyDescent="0.2">
      <c r="A18" s="64" t="s">
        <v>8</v>
      </c>
      <c r="B18" s="64"/>
      <c r="C18" s="64"/>
      <c r="D18" s="64"/>
      <c r="E18" s="64"/>
      <c r="F18" s="64"/>
      <c r="G18" s="6"/>
      <c r="H18" s="20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7" customFormat="1" ht="30" customHeight="1" x14ac:dyDescent="0.2">
      <c r="A19" s="14">
        <v>4</v>
      </c>
      <c r="B19" s="16" t="s">
        <v>9</v>
      </c>
      <c r="C19" s="17">
        <v>2</v>
      </c>
      <c r="D19" s="19">
        <v>315000</v>
      </c>
      <c r="E19" s="14"/>
      <c r="F19" s="19">
        <f>+D19*C19</f>
        <v>630000</v>
      </c>
      <c r="G19" s="6"/>
      <c r="H19" s="2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7" customFormat="1" ht="30" customHeight="1" x14ac:dyDescent="0.2">
      <c r="A20" s="14">
        <v>5</v>
      </c>
      <c r="B20" s="16" t="s">
        <v>10</v>
      </c>
      <c r="C20" s="17">
        <v>1</v>
      </c>
      <c r="D20" s="19">
        <v>260000</v>
      </c>
      <c r="E20" s="14"/>
      <c r="F20" s="19">
        <f t="shared" ref="F20:F21" si="2">+D20*C20</f>
        <v>260000</v>
      </c>
      <c r="G20" s="6"/>
      <c r="H20" s="2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7" customFormat="1" ht="30" customHeight="1" x14ac:dyDescent="0.2">
      <c r="A21" s="14">
        <v>6</v>
      </c>
      <c r="B21" s="16" t="s">
        <v>11</v>
      </c>
      <c r="C21" s="17">
        <v>1</v>
      </c>
      <c r="D21" s="19">
        <v>300000</v>
      </c>
      <c r="E21" s="28"/>
      <c r="F21" s="19">
        <f t="shared" si="2"/>
        <v>300000</v>
      </c>
      <c r="G21" s="6"/>
      <c r="H21" s="2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27" customFormat="1" ht="30" customHeight="1" x14ac:dyDescent="0.2">
      <c r="A22" s="22"/>
      <c r="B22" s="22" t="s">
        <v>28</v>
      </c>
      <c r="C22" s="23">
        <f>SUM(C19:C21)</f>
        <v>4</v>
      </c>
      <c r="D22" s="23"/>
      <c r="E22" s="23">
        <f>SUM(E20:E21)</f>
        <v>0</v>
      </c>
      <c r="F22" s="50">
        <f>SUM(F19:F21)</f>
        <v>1190000</v>
      </c>
      <c r="G22" s="24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7" customFormat="1" ht="30" customHeight="1" x14ac:dyDescent="0.2">
      <c r="A23" s="64" t="s">
        <v>24</v>
      </c>
      <c r="B23" s="64"/>
      <c r="C23" s="64"/>
      <c r="D23" s="64"/>
      <c r="E23" s="64"/>
      <c r="F23" s="64"/>
      <c r="G23" s="6"/>
      <c r="H23" s="2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s="7" customFormat="1" ht="39.75" customHeight="1" x14ac:dyDescent="0.2">
      <c r="A24" s="14">
        <v>7</v>
      </c>
      <c r="B24" s="16" t="s">
        <v>31</v>
      </c>
      <c r="C24" s="17">
        <v>1</v>
      </c>
      <c r="D24" s="19">
        <v>200000</v>
      </c>
      <c r="E24" s="14"/>
      <c r="F24" s="19">
        <f>+C24*D24</f>
        <v>200000</v>
      </c>
      <c r="G24" s="6"/>
      <c r="H24" s="2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s="7" customFormat="1" ht="28.5" customHeight="1" x14ac:dyDescent="0.2">
      <c r="A25" s="14">
        <v>8</v>
      </c>
      <c r="B25" s="16" t="s">
        <v>32</v>
      </c>
      <c r="C25" s="17">
        <v>1</v>
      </c>
      <c r="D25" s="19">
        <v>200000</v>
      </c>
      <c r="E25" s="14"/>
      <c r="F25" s="19">
        <f t="shared" ref="F25:F27" si="3">+C25*D25</f>
        <v>200000</v>
      </c>
      <c r="G25" s="6"/>
      <c r="H25" s="2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s="7" customFormat="1" ht="33.75" customHeight="1" x14ac:dyDescent="0.2">
      <c r="A26" s="14">
        <v>9</v>
      </c>
      <c r="B26" s="16" t="s">
        <v>34</v>
      </c>
      <c r="C26" s="17">
        <v>1</v>
      </c>
      <c r="D26" s="19">
        <v>250000</v>
      </c>
      <c r="E26" s="28"/>
      <c r="F26" s="19">
        <f t="shared" si="3"/>
        <v>250000</v>
      </c>
      <c r="G26" s="21"/>
      <c r="H26" s="2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s="7" customFormat="1" ht="33.75" customHeight="1" x14ac:dyDescent="0.2">
      <c r="A27" s="14">
        <v>10</v>
      </c>
      <c r="B27" s="16" t="s">
        <v>33</v>
      </c>
      <c r="C27" s="17">
        <v>1</v>
      </c>
      <c r="D27" s="19">
        <v>250000</v>
      </c>
      <c r="E27" s="28"/>
      <c r="F27" s="19">
        <f t="shared" si="3"/>
        <v>250000</v>
      </c>
      <c r="G27" s="21"/>
      <c r="H27" s="2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s="27" customFormat="1" ht="30" customHeight="1" x14ac:dyDescent="0.2">
      <c r="A28" s="22"/>
      <c r="B28" s="22" t="s">
        <v>28</v>
      </c>
      <c r="C28" s="23">
        <f>SUM(C24:C27)</f>
        <v>4</v>
      </c>
      <c r="D28" s="23"/>
      <c r="E28" s="23">
        <f t="shared" ref="E28" si="4">SUM(E24:E26)</f>
        <v>0</v>
      </c>
      <c r="F28" s="50">
        <f>SUM(F24:F27)</f>
        <v>900000</v>
      </c>
      <c r="G28" s="24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s="27" customFormat="1" ht="30" customHeight="1" x14ac:dyDescent="0.2">
      <c r="A29" s="64" t="s">
        <v>12</v>
      </c>
      <c r="B29" s="64"/>
      <c r="C29" s="64"/>
      <c r="D29" s="64"/>
      <c r="E29" s="64"/>
      <c r="F29" s="64"/>
      <c r="G29" s="6"/>
      <c r="H29" s="20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s="7" customFormat="1" ht="30" customHeight="1" x14ac:dyDescent="0.2">
      <c r="A30" s="29">
        <v>11</v>
      </c>
      <c r="B30" s="30" t="s">
        <v>13</v>
      </c>
      <c r="C30" s="29">
        <v>1</v>
      </c>
      <c r="D30" s="19">
        <v>350000</v>
      </c>
      <c r="E30" s="14"/>
      <c r="F30" s="19">
        <f>+C30*D30</f>
        <v>350000</v>
      </c>
      <c r="G30" s="20"/>
      <c r="H30" s="2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s="7" customFormat="1" ht="30" customHeight="1" x14ac:dyDescent="0.2">
      <c r="A31" s="65" t="s">
        <v>41</v>
      </c>
      <c r="B31" s="66"/>
      <c r="C31" s="66"/>
      <c r="D31" s="66"/>
      <c r="E31" s="66"/>
      <c r="F31" s="67"/>
      <c r="G31" s="20"/>
      <c r="H31" s="2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s="7" customFormat="1" ht="30" customHeight="1" x14ac:dyDescent="0.2">
      <c r="A32" s="29">
        <v>12</v>
      </c>
      <c r="B32" s="30" t="s">
        <v>15</v>
      </c>
      <c r="C32" s="29">
        <v>1</v>
      </c>
      <c r="D32" s="19">
        <v>270000</v>
      </c>
      <c r="E32" s="14"/>
      <c r="F32" s="19">
        <f>C32*D32</f>
        <v>270000</v>
      </c>
      <c r="G32" s="20"/>
      <c r="H32" s="2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s="7" customFormat="1" ht="30" customHeight="1" x14ac:dyDescent="0.2">
      <c r="A33" s="29">
        <v>13</v>
      </c>
      <c r="B33" s="30" t="s">
        <v>15</v>
      </c>
      <c r="C33" s="29">
        <v>1</v>
      </c>
      <c r="D33" s="19">
        <v>270000</v>
      </c>
      <c r="E33" s="14"/>
      <c r="F33" s="19">
        <f t="shared" ref="F33:F34" si="5">C33*D33</f>
        <v>270000</v>
      </c>
      <c r="G33" s="20"/>
      <c r="H33" s="2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7" customFormat="1" ht="42" customHeight="1" x14ac:dyDescent="0.2">
      <c r="A34" s="29">
        <v>15</v>
      </c>
      <c r="B34" s="30" t="s">
        <v>16</v>
      </c>
      <c r="C34" s="29">
        <v>4</v>
      </c>
      <c r="D34" s="19">
        <v>168000</v>
      </c>
      <c r="E34" s="14"/>
      <c r="F34" s="19">
        <f t="shared" si="5"/>
        <v>672000</v>
      </c>
      <c r="G34" s="20"/>
      <c r="H34" s="20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32" customFormat="1" ht="30" customHeight="1" x14ac:dyDescent="0.2">
      <c r="A35" s="48"/>
      <c r="B35" s="22" t="s">
        <v>28</v>
      </c>
      <c r="C35" s="48">
        <f>SUM(C32:C34)</f>
        <v>6</v>
      </c>
      <c r="D35" s="50"/>
      <c r="E35" s="33"/>
      <c r="F35" s="50">
        <f>SUM(F32:F34)</f>
        <v>1212000</v>
      </c>
      <c r="G35" s="49"/>
      <c r="H35" s="49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s="7" customFormat="1" ht="30" customHeight="1" x14ac:dyDescent="0.2">
      <c r="A36" s="58" t="s">
        <v>45</v>
      </c>
      <c r="B36" s="58"/>
      <c r="C36" s="58"/>
      <c r="D36" s="58"/>
      <c r="E36" s="58"/>
      <c r="F36" s="58"/>
      <c r="G36" s="6"/>
      <c r="H36" s="2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7" customFormat="1" ht="30" customHeight="1" x14ac:dyDescent="0.2">
      <c r="A37" s="29">
        <v>16</v>
      </c>
      <c r="B37" s="30" t="s">
        <v>14</v>
      </c>
      <c r="C37" s="29">
        <v>1</v>
      </c>
      <c r="D37" s="19">
        <v>315000</v>
      </c>
      <c r="E37" s="19"/>
      <c r="F37" s="19">
        <f>+C37*D37</f>
        <v>315000</v>
      </c>
      <c r="G37" s="6"/>
      <c r="H37" s="2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s="32" customFormat="1" ht="44.25" customHeight="1" x14ac:dyDescent="0.2">
      <c r="A38" s="29">
        <v>17</v>
      </c>
      <c r="B38" s="30" t="s">
        <v>15</v>
      </c>
      <c r="C38" s="29">
        <v>3</v>
      </c>
      <c r="D38" s="19">
        <v>270000</v>
      </c>
      <c r="E38" s="19"/>
      <c r="F38" s="19">
        <f t="shared" ref="F38:F39" si="6">+C38*D38</f>
        <v>810000</v>
      </c>
      <c r="G38" s="6"/>
      <c r="H38" s="2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7" customFormat="1" ht="30" customHeight="1" x14ac:dyDescent="0.2">
      <c r="A39" s="29">
        <v>18</v>
      </c>
      <c r="B39" s="30" t="s">
        <v>16</v>
      </c>
      <c r="C39" s="29">
        <v>1</v>
      </c>
      <c r="D39" s="19">
        <v>168000</v>
      </c>
      <c r="E39" s="19"/>
      <c r="F39" s="19">
        <f t="shared" si="6"/>
        <v>168000</v>
      </c>
      <c r="G39" s="6"/>
      <c r="H39" s="2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s="27" customFormat="1" ht="30" customHeight="1" x14ac:dyDescent="0.2">
      <c r="A40" s="22"/>
      <c r="B40" s="22" t="s">
        <v>28</v>
      </c>
      <c r="C40" s="23">
        <f>SUM(C37:C39)</f>
        <v>5</v>
      </c>
      <c r="D40" s="23"/>
      <c r="E40" s="23" t="e">
        <f>+E37+#REF!+E38+E39+#REF!</f>
        <v>#REF!</v>
      </c>
      <c r="F40" s="50">
        <f>SUM(F37:F39)</f>
        <v>1293000</v>
      </c>
      <c r="G40" s="24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s="7" customFormat="1" ht="41.25" customHeight="1" x14ac:dyDescent="0.2">
      <c r="A41" s="58" t="s">
        <v>46</v>
      </c>
      <c r="B41" s="58"/>
      <c r="C41" s="58"/>
      <c r="D41" s="58"/>
      <c r="E41" s="58"/>
      <c r="F41" s="58"/>
      <c r="G41" s="6"/>
      <c r="H41" s="2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s="7" customFormat="1" ht="30" customHeight="1" x14ac:dyDescent="0.2">
      <c r="A42" s="29">
        <v>19</v>
      </c>
      <c r="B42" s="30" t="s">
        <v>14</v>
      </c>
      <c r="C42" s="29">
        <v>1</v>
      </c>
      <c r="D42" s="19">
        <v>315000</v>
      </c>
      <c r="E42" s="14"/>
      <c r="F42" s="19">
        <f>+C42*D42</f>
        <v>315000</v>
      </c>
      <c r="G42" s="6"/>
      <c r="H42" s="2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32" customFormat="1" ht="49.5" customHeight="1" x14ac:dyDescent="0.2">
      <c r="A43" s="29">
        <v>21</v>
      </c>
      <c r="B43" s="30" t="s">
        <v>15</v>
      </c>
      <c r="C43" s="29">
        <v>3</v>
      </c>
      <c r="D43" s="19">
        <v>270000</v>
      </c>
      <c r="E43" s="33"/>
      <c r="F43" s="19">
        <f t="shared" ref="F43:F44" si="7">+C43*D43</f>
        <v>810000</v>
      </c>
      <c r="G43" s="6"/>
      <c r="H43" s="2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</row>
    <row r="44" spans="1:52" s="32" customFormat="1" ht="56.25" customHeight="1" x14ac:dyDescent="0.2">
      <c r="A44" s="29">
        <v>22</v>
      </c>
      <c r="B44" s="30" t="s">
        <v>16</v>
      </c>
      <c r="C44" s="29">
        <v>4</v>
      </c>
      <c r="D44" s="19">
        <v>168000</v>
      </c>
      <c r="E44" s="33"/>
      <c r="F44" s="19">
        <f t="shared" si="7"/>
        <v>672000</v>
      </c>
      <c r="G44" s="6"/>
      <c r="H44" s="2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s="27" customFormat="1" ht="30" customHeight="1" x14ac:dyDescent="0.2">
      <c r="A45" s="22"/>
      <c r="B45" s="22" t="s">
        <v>28</v>
      </c>
      <c r="C45" s="23">
        <f>SUM(C42:C44)</f>
        <v>8</v>
      </c>
      <c r="D45" s="23"/>
      <c r="E45" s="23" t="e">
        <f>+E42+#REF!+E43+#REF!+#REF!+E44+#REF!</f>
        <v>#REF!</v>
      </c>
      <c r="F45" s="50">
        <f>SUM(F42:F44)</f>
        <v>1797000</v>
      </c>
      <c r="G45" s="24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s="35" customFormat="1" ht="39" customHeight="1" x14ac:dyDescent="0.2">
      <c r="A46" s="58" t="s">
        <v>47</v>
      </c>
      <c r="B46" s="58"/>
      <c r="C46" s="58"/>
      <c r="D46" s="58"/>
      <c r="E46" s="58"/>
      <c r="F46" s="58"/>
      <c r="G46" s="6"/>
      <c r="H46" s="20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s="7" customFormat="1" ht="30" customHeight="1" x14ac:dyDescent="0.2">
      <c r="A47" s="29">
        <v>23</v>
      </c>
      <c r="B47" s="30" t="s">
        <v>14</v>
      </c>
      <c r="C47" s="29">
        <v>1</v>
      </c>
      <c r="D47" s="19">
        <v>315000</v>
      </c>
      <c r="E47" s="14"/>
      <c r="F47" s="19">
        <f>+C47*D47</f>
        <v>315000</v>
      </c>
      <c r="G47" s="6"/>
      <c r="H47" s="2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s="32" customFormat="1" ht="30" customHeight="1" x14ac:dyDescent="0.2">
      <c r="A48" s="29">
        <v>24</v>
      </c>
      <c r="B48" s="30" t="s">
        <v>15</v>
      </c>
      <c r="C48" s="29">
        <v>2</v>
      </c>
      <c r="D48" s="19">
        <v>270000</v>
      </c>
      <c r="E48" s="33"/>
      <c r="F48" s="19">
        <f t="shared" ref="F48:F50" si="8">+C48*D48</f>
        <v>540000</v>
      </c>
      <c r="G48" s="6"/>
      <c r="H48" s="2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s="32" customFormat="1" ht="30" customHeight="1" x14ac:dyDescent="0.2">
      <c r="A49" s="29">
        <v>25</v>
      </c>
      <c r="B49" s="30" t="s">
        <v>16</v>
      </c>
      <c r="C49" s="29">
        <v>3</v>
      </c>
      <c r="D49" s="19">
        <v>168000</v>
      </c>
      <c r="E49" s="33"/>
      <c r="F49" s="19">
        <f t="shared" si="8"/>
        <v>504000</v>
      </c>
      <c r="G49" s="6"/>
      <c r="H49" s="2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</row>
    <row r="50" spans="1:52" s="7" customFormat="1" ht="30" customHeight="1" x14ac:dyDescent="0.2">
      <c r="A50" s="29">
        <v>26</v>
      </c>
      <c r="B50" s="30" t="s">
        <v>17</v>
      </c>
      <c r="C50" s="29">
        <v>4</v>
      </c>
      <c r="D50" s="19">
        <v>138000</v>
      </c>
      <c r="E50" s="14"/>
      <c r="F50" s="19">
        <f t="shared" si="8"/>
        <v>552000</v>
      </c>
      <c r="G50" s="6"/>
      <c r="H50" s="2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s="27" customFormat="1" ht="39" customHeight="1" x14ac:dyDescent="0.2">
      <c r="A51" s="22"/>
      <c r="B51" s="22" t="s">
        <v>28</v>
      </c>
      <c r="C51" s="23">
        <f>SUM(C47:C50)</f>
        <v>10</v>
      </c>
      <c r="D51" s="23"/>
      <c r="E51" s="23" t="e">
        <f>+E47+#REF!+E48+E49+E50</f>
        <v>#REF!</v>
      </c>
      <c r="F51" s="50">
        <f>SUM(F47:F50)</f>
        <v>1911000</v>
      </c>
      <c r="G51" s="24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s="6" customFormat="1" ht="39.75" customHeight="1" x14ac:dyDescent="0.2">
      <c r="A52" s="58" t="s">
        <v>48</v>
      </c>
      <c r="B52" s="58"/>
      <c r="C52" s="58"/>
      <c r="D52" s="58"/>
      <c r="E52" s="58"/>
      <c r="F52" s="58"/>
      <c r="H52" s="20"/>
    </row>
    <row r="53" spans="1:52" s="32" customFormat="1" ht="30" customHeight="1" x14ac:dyDescent="0.2">
      <c r="A53" s="29">
        <v>27</v>
      </c>
      <c r="B53" s="30" t="s">
        <v>14</v>
      </c>
      <c r="C53" s="29">
        <v>1</v>
      </c>
      <c r="D53" s="19">
        <v>315000</v>
      </c>
      <c r="E53" s="33"/>
      <c r="F53" s="19">
        <f>+C53*D53</f>
        <v>315000</v>
      </c>
      <c r="G53" s="6"/>
      <c r="H53" s="2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</row>
    <row r="54" spans="1:52" s="32" customFormat="1" ht="30" customHeight="1" x14ac:dyDescent="0.2">
      <c r="A54" s="29">
        <v>28</v>
      </c>
      <c r="B54" s="30" t="s">
        <v>15</v>
      </c>
      <c r="C54" s="29">
        <v>2</v>
      </c>
      <c r="D54" s="19">
        <v>270000</v>
      </c>
      <c r="E54" s="33"/>
      <c r="F54" s="19">
        <f t="shared" ref="F54:F55" si="9">+C54*D54</f>
        <v>540000</v>
      </c>
      <c r="G54" s="6"/>
      <c r="H54" s="2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</row>
    <row r="55" spans="1:52" s="32" customFormat="1" ht="30" customHeight="1" x14ac:dyDescent="0.2">
      <c r="A55" s="29">
        <v>29</v>
      </c>
      <c r="B55" s="30" t="s">
        <v>16</v>
      </c>
      <c r="C55" s="29">
        <v>2</v>
      </c>
      <c r="D55" s="19">
        <v>168000</v>
      </c>
      <c r="E55" s="33"/>
      <c r="F55" s="19">
        <f t="shared" si="9"/>
        <v>336000</v>
      </c>
      <c r="G55" s="6"/>
      <c r="H55" s="2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27" customFormat="1" ht="30" customHeight="1" x14ac:dyDescent="0.2">
      <c r="A56" s="22"/>
      <c r="B56" s="22" t="s">
        <v>28</v>
      </c>
      <c r="C56" s="23">
        <f>+C53+C54+C55</f>
        <v>5</v>
      </c>
      <c r="D56" s="23"/>
      <c r="E56" s="23">
        <f t="shared" ref="E56:F56" si="10">+E53+E54+E55</f>
        <v>0</v>
      </c>
      <c r="F56" s="50">
        <f t="shared" si="10"/>
        <v>1191000</v>
      </c>
      <c r="G56" s="24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s="7" customFormat="1" ht="48" customHeight="1" x14ac:dyDescent="0.2">
      <c r="A57" s="58" t="s">
        <v>35</v>
      </c>
      <c r="B57" s="58"/>
      <c r="C57" s="58"/>
      <c r="D57" s="58"/>
      <c r="E57" s="58"/>
      <c r="F57" s="58"/>
      <c r="G57" s="6"/>
      <c r="H57" s="20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s="32" customFormat="1" ht="30" customHeight="1" x14ac:dyDescent="0.2">
      <c r="A58" s="29">
        <v>30</v>
      </c>
      <c r="B58" s="30" t="s">
        <v>14</v>
      </c>
      <c r="C58" s="29">
        <v>1</v>
      </c>
      <c r="D58" s="19">
        <v>315000</v>
      </c>
      <c r="E58" s="33"/>
      <c r="F58" s="19">
        <f>+C58*D58</f>
        <v>315000</v>
      </c>
      <c r="G58" s="6"/>
      <c r="H58" s="20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</row>
    <row r="59" spans="1:52" s="32" customFormat="1" ht="30" customHeight="1" x14ac:dyDescent="0.2">
      <c r="A59" s="29">
        <v>31</v>
      </c>
      <c r="B59" s="30" t="s">
        <v>15</v>
      </c>
      <c r="C59" s="29">
        <v>2</v>
      </c>
      <c r="D59" s="19">
        <v>270000</v>
      </c>
      <c r="E59" s="33"/>
      <c r="F59" s="19">
        <f t="shared" ref="F59:F60" si="11">+C59*D59</f>
        <v>540000</v>
      </c>
      <c r="G59" s="6"/>
      <c r="H59" s="2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s="14" customFormat="1" ht="48.75" customHeight="1" x14ac:dyDescent="0.2">
      <c r="A60" s="29">
        <v>32</v>
      </c>
      <c r="B60" s="30" t="s">
        <v>18</v>
      </c>
      <c r="C60" s="29">
        <v>3</v>
      </c>
      <c r="D60" s="19">
        <v>168000</v>
      </c>
      <c r="F60" s="19">
        <f t="shared" si="11"/>
        <v>504000</v>
      </c>
      <c r="G60" s="6"/>
      <c r="H60" s="2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s="27" customFormat="1" ht="30" customHeight="1" x14ac:dyDescent="0.2">
      <c r="A61" s="22"/>
      <c r="B61" s="22" t="s">
        <v>28</v>
      </c>
      <c r="C61" s="23">
        <f>SUM(C58:C60)</f>
        <v>6</v>
      </c>
      <c r="D61" s="23"/>
      <c r="E61" s="23" t="e">
        <f>+E58+E59+E60+#REF!</f>
        <v>#REF!</v>
      </c>
      <c r="F61" s="50">
        <f>SUM(F58:F60)</f>
        <v>1359000</v>
      </c>
      <c r="G61" s="24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27" customFormat="1" ht="30" customHeight="1" x14ac:dyDescent="0.2">
      <c r="A62" s="22"/>
      <c r="B62" s="22" t="s">
        <v>42</v>
      </c>
      <c r="C62" s="23">
        <f>C30+C35+C40+C45+C51+C56+C61</f>
        <v>41</v>
      </c>
      <c r="D62" s="23"/>
      <c r="E62" s="23" t="e">
        <f>E30+E35+E40+E45+E51+E56+E61</f>
        <v>#REF!</v>
      </c>
      <c r="F62" s="23">
        <f>F30+F35+F40+F45+F51+F56+F61</f>
        <v>9113000</v>
      </c>
      <c r="G62" s="24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s="36" customFormat="1" ht="30" customHeight="1" x14ac:dyDescent="0.2">
      <c r="A63" s="58" t="s">
        <v>19</v>
      </c>
      <c r="B63" s="58"/>
      <c r="C63" s="58"/>
      <c r="D63" s="58"/>
      <c r="E63" s="58"/>
      <c r="F63" s="58"/>
      <c r="G63" s="6"/>
      <c r="H63" s="20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</row>
    <row r="64" spans="1:52" s="7" customFormat="1" ht="41.25" customHeight="1" x14ac:dyDescent="0.2">
      <c r="A64" s="14">
        <v>34</v>
      </c>
      <c r="B64" s="16" t="s">
        <v>49</v>
      </c>
      <c r="C64" s="17">
        <v>1</v>
      </c>
      <c r="D64" s="19">
        <v>315000</v>
      </c>
      <c r="E64" s="37"/>
      <c r="F64" s="19">
        <f>+C64*D64</f>
        <v>315000</v>
      </c>
      <c r="G64" s="21"/>
      <c r="H64" s="20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s="7" customFormat="1" ht="32.25" customHeight="1" x14ac:dyDescent="0.2">
      <c r="A65" s="14">
        <v>35</v>
      </c>
      <c r="B65" s="16" t="s">
        <v>43</v>
      </c>
      <c r="C65" s="17">
        <v>1</v>
      </c>
      <c r="D65" s="19">
        <v>135000</v>
      </c>
      <c r="E65" s="37"/>
      <c r="F65" s="19">
        <f t="shared" ref="F65:F67" si="12">+C65*D65</f>
        <v>135000</v>
      </c>
      <c r="G65" s="6"/>
      <c r="H65" s="2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s="7" customFormat="1" ht="34.5" customHeight="1" x14ac:dyDescent="0.2">
      <c r="A66" s="14">
        <v>36</v>
      </c>
      <c r="B66" s="16" t="s">
        <v>29</v>
      </c>
      <c r="C66" s="17">
        <v>1</v>
      </c>
      <c r="D66" s="19">
        <v>150000</v>
      </c>
      <c r="E66" s="37"/>
      <c r="F66" s="19">
        <f t="shared" si="12"/>
        <v>150000</v>
      </c>
      <c r="G66" s="21"/>
      <c r="H66" s="20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s="7" customFormat="1" ht="34.5" customHeight="1" x14ac:dyDescent="0.2">
      <c r="A67" s="14">
        <v>37</v>
      </c>
      <c r="B67" s="16" t="s">
        <v>29</v>
      </c>
      <c r="C67" s="17">
        <v>1</v>
      </c>
      <c r="D67" s="19">
        <v>80000</v>
      </c>
      <c r="E67" s="37"/>
      <c r="F67" s="19">
        <f t="shared" si="12"/>
        <v>80000</v>
      </c>
      <c r="G67" s="21"/>
      <c r="H67" s="20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s="27" customFormat="1" ht="30" customHeight="1" x14ac:dyDescent="0.2">
      <c r="A68" s="22"/>
      <c r="B68" s="22" t="s">
        <v>28</v>
      </c>
      <c r="C68" s="23">
        <f>SUM(C64:C67)</f>
        <v>4</v>
      </c>
      <c r="D68" s="23"/>
      <c r="E68" s="23" t="e">
        <f>+E64+#REF!+E70+E65+#REF!+#REF!+E66</f>
        <v>#REF!</v>
      </c>
      <c r="F68" s="50">
        <f>SUM(F64:F66)</f>
        <v>600000</v>
      </c>
      <c r="G68" s="24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27" customFormat="1" ht="30" customHeight="1" x14ac:dyDescent="0.2">
      <c r="A69" s="58" t="s">
        <v>20</v>
      </c>
      <c r="B69" s="58"/>
      <c r="C69" s="58"/>
      <c r="D69" s="58"/>
      <c r="E69" s="58"/>
      <c r="F69" s="58"/>
      <c r="G69" s="6"/>
      <c r="H69" s="20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s="7" customFormat="1" ht="24.75" customHeight="1" x14ac:dyDescent="0.2">
      <c r="A70" s="14">
        <v>38</v>
      </c>
      <c r="B70" s="16" t="s">
        <v>25</v>
      </c>
      <c r="C70" s="17">
        <v>1</v>
      </c>
      <c r="D70" s="19">
        <v>200000</v>
      </c>
      <c r="E70" s="37"/>
      <c r="F70" s="19">
        <f>+C70*D70</f>
        <v>200000</v>
      </c>
      <c r="G70" s="6"/>
      <c r="H70" s="20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s="27" customFormat="1" ht="30" customHeight="1" x14ac:dyDescent="0.2">
      <c r="A71" s="50">
        <v>39</v>
      </c>
      <c r="B71" s="30" t="s">
        <v>38</v>
      </c>
      <c r="C71" s="19">
        <v>1</v>
      </c>
      <c r="D71" s="19">
        <v>120000</v>
      </c>
      <c r="E71" s="19"/>
      <c r="F71" s="19">
        <f>+C71*D71</f>
        <v>120000</v>
      </c>
      <c r="G71" s="6"/>
      <c r="H71" s="20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s="7" customFormat="1" ht="30" customHeight="1" x14ac:dyDescent="0.2">
      <c r="A72" s="14">
        <v>40</v>
      </c>
      <c r="B72" s="16" t="s">
        <v>37</v>
      </c>
      <c r="C72" s="14">
        <v>1</v>
      </c>
      <c r="D72" s="19">
        <v>120000</v>
      </c>
      <c r="E72" s="14"/>
      <c r="F72" s="19">
        <f>+C72*D72</f>
        <v>120000</v>
      </c>
      <c r="G72" s="6"/>
      <c r="H72" s="20"/>
      <c r="I72" s="6"/>
      <c r="J72" s="2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7" customFormat="1" ht="33" customHeight="1" x14ac:dyDescent="0.2">
      <c r="A73" s="14">
        <v>41</v>
      </c>
      <c r="B73" s="16" t="s">
        <v>54</v>
      </c>
      <c r="C73" s="14">
        <v>1</v>
      </c>
      <c r="D73" s="19">
        <v>140000</v>
      </c>
      <c r="E73" s="14"/>
      <c r="F73" s="19">
        <f t="shared" ref="F73:F80" si="13">+C73*D73</f>
        <v>140000</v>
      </c>
      <c r="G73" s="6"/>
      <c r="H73" s="20"/>
      <c r="I73" s="6"/>
      <c r="J73" s="2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s="7" customFormat="1" ht="33" customHeight="1" x14ac:dyDescent="0.2">
      <c r="A74" s="14">
        <v>42</v>
      </c>
      <c r="B74" s="16" t="s">
        <v>40</v>
      </c>
      <c r="C74" s="14">
        <v>1</v>
      </c>
      <c r="D74" s="19">
        <v>130000</v>
      </c>
      <c r="E74" s="14"/>
      <c r="F74" s="19">
        <f t="shared" si="13"/>
        <v>130000</v>
      </c>
      <c r="G74" s="6"/>
      <c r="H74" s="20"/>
      <c r="I74" s="6"/>
      <c r="J74" s="2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s="7" customFormat="1" ht="30" customHeight="1" x14ac:dyDescent="0.2">
      <c r="A75" s="14">
        <v>43</v>
      </c>
      <c r="B75" s="16" t="s">
        <v>21</v>
      </c>
      <c r="C75" s="14">
        <v>1</v>
      </c>
      <c r="D75" s="19">
        <v>170000</v>
      </c>
      <c r="E75" s="14"/>
      <c r="F75" s="19">
        <f t="shared" si="13"/>
        <v>170000</v>
      </c>
      <c r="G75" s="6"/>
      <c r="H75" s="20"/>
      <c r="I75" s="6"/>
      <c r="J75" s="2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s="7" customFormat="1" ht="30" customHeight="1" x14ac:dyDescent="0.2">
      <c r="A76" s="14">
        <v>44</v>
      </c>
      <c r="B76" s="16" t="s">
        <v>26</v>
      </c>
      <c r="C76" s="14">
        <v>1</v>
      </c>
      <c r="D76" s="19">
        <v>200000</v>
      </c>
      <c r="E76" s="14"/>
      <c r="F76" s="19">
        <f t="shared" si="13"/>
        <v>200000</v>
      </c>
      <c r="G76" s="6"/>
      <c r="H76" s="20"/>
      <c r="I76" s="6"/>
      <c r="J76" s="2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30" customHeight="1" x14ac:dyDescent="0.25">
      <c r="A77" s="14">
        <v>45</v>
      </c>
      <c r="B77" s="16" t="s">
        <v>36</v>
      </c>
      <c r="C77" s="14">
        <v>1</v>
      </c>
      <c r="D77" s="19">
        <v>115000</v>
      </c>
      <c r="E77" s="38"/>
      <c r="F77" s="19">
        <f t="shared" si="13"/>
        <v>115000</v>
      </c>
      <c r="G77" s="6"/>
      <c r="H77" s="20"/>
      <c r="J77" s="20"/>
    </row>
    <row r="78" spans="1:52" ht="30" customHeight="1" x14ac:dyDescent="0.25">
      <c r="A78" s="14">
        <v>46</v>
      </c>
      <c r="B78" s="16" t="s">
        <v>39</v>
      </c>
      <c r="C78" s="14">
        <v>1</v>
      </c>
      <c r="D78" s="19">
        <v>125000</v>
      </c>
      <c r="E78" s="38"/>
      <c r="F78" s="19">
        <f t="shared" si="13"/>
        <v>125000</v>
      </c>
      <c r="G78" s="6"/>
      <c r="H78" s="20"/>
      <c r="J78" s="20"/>
    </row>
    <row r="79" spans="1:52" ht="30" customHeight="1" x14ac:dyDescent="0.25">
      <c r="A79" s="14">
        <v>47</v>
      </c>
      <c r="B79" s="16" t="s">
        <v>22</v>
      </c>
      <c r="C79" s="14">
        <v>3</v>
      </c>
      <c r="D79" s="19">
        <v>110000</v>
      </c>
      <c r="E79" s="38"/>
      <c r="F79" s="19">
        <f t="shared" si="13"/>
        <v>330000</v>
      </c>
      <c r="G79" s="6"/>
      <c r="H79" s="20"/>
      <c r="J79" s="20"/>
    </row>
    <row r="80" spans="1:52" ht="30" customHeight="1" x14ac:dyDescent="0.25">
      <c r="A80" s="14">
        <v>48</v>
      </c>
      <c r="B80" s="16" t="s">
        <v>44</v>
      </c>
      <c r="C80" s="14">
        <v>1</v>
      </c>
      <c r="D80" s="19">
        <v>120000</v>
      </c>
      <c r="E80" s="38"/>
      <c r="F80" s="19">
        <f t="shared" si="13"/>
        <v>120000</v>
      </c>
      <c r="G80" s="6"/>
      <c r="H80" s="20"/>
      <c r="J80" s="20"/>
    </row>
    <row r="81" spans="1:52" s="27" customFormat="1" ht="30" customHeight="1" x14ac:dyDescent="0.2">
      <c r="A81" s="22"/>
      <c r="B81" s="22" t="s">
        <v>28</v>
      </c>
      <c r="C81" s="23">
        <f>SUM(C70:C80)</f>
        <v>13</v>
      </c>
      <c r="D81" s="23"/>
      <c r="E81" s="23"/>
      <c r="F81" s="50">
        <f>SUM(F70:F80)</f>
        <v>1770000</v>
      </c>
      <c r="G81" s="24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s="27" customFormat="1" ht="30" customHeight="1" x14ac:dyDescent="0.2">
      <c r="A82" s="22"/>
      <c r="B82" s="22" t="s">
        <v>28</v>
      </c>
      <c r="C82" s="23">
        <f>C17+C22+C28+C62+C68+C81</f>
        <v>69</v>
      </c>
      <c r="D82" s="23"/>
      <c r="E82" s="23" t="e">
        <f>E17+E22+E28+E62+E68+E81</f>
        <v>#REF!</v>
      </c>
      <c r="F82" s="23">
        <f>F17+F22+F28+F62+F68+F81</f>
        <v>14729000</v>
      </c>
      <c r="G82" s="24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s="39" customFormat="1" x14ac:dyDescent="0.3">
      <c r="A83" s="26"/>
      <c r="B83" s="8"/>
      <c r="C83" s="26"/>
      <c r="D83" s="26"/>
      <c r="G83" s="6"/>
      <c r="H83" s="20"/>
    </row>
    <row r="84" spans="1:52" s="3" customFormat="1" ht="34.5" customHeight="1" x14ac:dyDescent="0.25">
      <c r="A84" s="6"/>
      <c r="B84" s="40"/>
      <c r="C84" s="6"/>
      <c r="D84" s="41"/>
      <c r="F84" s="42"/>
      <c r="G84" s="6"/>
      <c r="H84" s="20"/>
    </row>
    <row r="85" spans="1:52" s="3" customFormat="1" ht="23.25" customHeight="1" x14ac:dyDescent="0.25">
      <c r="A85" s="6"/>
      <c r="B85" s="56" t="s">
        <v>52</v>
      </c>
      <c r="C85" s="56"/>
      <c r="D85" s="56"/>
      <c r="E85" s="56"/>
      <c r="F85" s="56"/>
      <c r="G85" s="6"/>
      <c r="H85" s="20"/>
    </row>
    <row r="86" spans="1:52" s="3" customFormat="1" x14ac:dyDescent="0.25">
      <c r="A86" s="6"/>
      <c r="B86" s="40"/>
      <c r="C86" s="6"/>
      <c r="D86" s="55"/>
      <c r="G86" s="6"/>
      <c r="H86" s="20"/>
    </row>
    <row r="87" spans="1:52" s="3" customFormat="1" ht="38.25" customHeight="1" x14ac:dyDescent="0.25">
      <c r="A87" s="6"/>
      <c r="B87" s="40"/>
      <c r="C87" s="6"/>
      <c r="D87" s="55"/>
      <c r="G87" s="6"/>
      <c r="H87" s="20"/>
    </row>
    <row r="88" spans="1:52" s="3" customFormat="1" x14ac:dyDescent="0.25">
      <c r="A88" s="6"/>
      <c r="B88" s="40"/>
      <c r="C88" s="6"/>
      <c r="D88" s="55"/>
      <c r="G88" s="6"/>
      <c r="H88" s="20"/>
    </row>
    <row r="89" spans="1:52" s="3" customFormat="1" x14ac:dyDescent="0.25">
      <c r="A89" s="57"/>
      <c r="B89" s="57"/>
      <c r="C89" s="57"/>
      <c r="D89" s="57"/>
      <c r="G89" s="6"/>
      <c r="H89" s="20"/>
    </row>
    <row r="90" spans="1:52" s="3" customFormat="1" x14ac:dyDescent="0.25">
      <c r="A90" s="6"/>
      <c r="B90" s="40"/>
      <c r="C90" s="6"/>
      <c r="D90" s="55"/>
      <c r="G90" s="6"/>
      <c r="H90" s="20"/>
    </row>
    <row r="91" spans="1:52" s="3" customFormat="1" x14ac:dyDescent="0.25">
      <c r="A91" s="6"/>
      <c r="B91" s="40"/>
      <c r="C91" s="6"/>
      <c r="D91" s="55"/>
      <c r="G91" s="6"/>
      <c r="H91" s="20"/>
    </row>
    <row r="92" spans="1:52" s="3" customFormat="1" x14ac:dyDescent="0.25">
      <c r="A92" s="6"/>
      <c r="B92" s="40"/>
      <c r="C92" s="6"/>
      <c r="D92" s="55"/>
      <c r="G92" s="6"/>
      <c r="H92" s="20"/>
    </row>
    <row r="93" spans="1:52" s="3" customFormat="1" x14ac:dyDescent="0.25">
      <c r="A93" s="6"/>
      <c r="B93" s="40"/>
      <c r="C93" s="6"/>
      <c r="D93" s="55"/>
      <c r="G93" s="6"/>
      <c r="H93" s="20"/>
    </row>
    <row r="94" spans="1:52" s="3" customFormat="1" x14ac:dyDescent="0.25">
      <c r="A94" s="6"/>
      <c r="B94" s="40"/>
      <c r="C94" s="6"/>
      <c r="D94" s="55"/>
      <c r="G94" s="6"/>
      <c r="H94" s="20"/>
    </row>
    <row r="95" spans="1:52" s="3" customFormat="1" x14ac:dyDescent="0.25">
      <c r="A95" s="6"/>
      <c r="B95" s="40"/>
      <c r="C95" s="6"/>
      <c r="D95" s="55"/>
      <c r="G95" s="6"/>
      <c r="H95" s="20"/>
    </row>
    <row r="96" spans="1:52" s="3" customFormat="1" x14ac:dyDescent="0.25">
      <c r="A96" s="6"/>
      <c r="B96" s="40"/>
      <c r="C96" s="6"/>
      <c r="D96" s="55"/>
      <c r="G96" s="6"/>
      <c r="H96" s="20"/>
    </row>
    <row r="97" spans="1:8" s="3" customFormat="1" x14ac:dyDescent="0.25">
      <c r="A97" s="6"/>
      <c r="B97" s="40"/>
      <c r="C97" s="6"/>
      <c r="D97" s="55"/>
      <c r="G97" s="6"/>
      <c r="H97" s="20"/>
    </row>
    <row r="98" spans="1:8" s="3" customFormat="1" x14ac:dyDescent="0.25">
      <c r="A98" s="6"/>
      <c r="B98" s="40"/>
      <c r="C98" s="6"/>
      <c r="D98" s="55"/>
      <c r="G98" s="6"/>
      <c r="H98" s="20"/>
    </row>
    <row r="99" spans="1:8" s="3" customFormat="1" x14ac:dyDescent="0.25">
      <c r="A99" s="6"/>
      <c r="B99" s="40"/>
      <c r="C99" s="6"/>
      <c r="D99" s="55"/>
      <c r="G99" s="6"/>
      <c r="H99" s="20"/>
    </row>
    <row r="100" spans="1:8" s="3" customFormat="1" x14ac:dyDescent="0.25">
      <c r="A100" s="6"/>
      <c r="B100" s="40"/>
      <c r="C100" s="6"/>
      <c r="D100" s="55"/>
      <c r="G100" s="6"/>
      <c r="H100" s="20"/>
    </row>
    <row r="101" spans="1:8" s="3" customFormat="1" x14ac:dyDescent="0.25">
      <c r="A101" s="6"/>
      <c r="B101" s="40"/>
      <c r="C101" s="6"/>
      <c r="D101" s="55"/>
      <c r="G101" s="6"/>
      <c r="H101" s="20"/>
    </row>
    <row r="102" spans="1:8" s="3" customFormat="1" x14ac:dyDescent="0.25">
      <c r="A102" s="6"/>
      <c r="B102" s="40"/>
      <c r="C102" s="6"/>
      <c r="D102" s="55"/>
      <c r="G102" s="6"/>
      <c r="H102" s="20"/>
    </row>
    <row r="103" spans="1:8" s="3" customFormat="1" x14ac:dyDescent="0.25">
      <c r="A103" s="6"/>
      <c r="B103" s="40"/>
      <c r="C103" s="6"/>
      <c r="D103" s="55"/>
      <c r="G103" s="6"/>
      <c r="H103" s="20"/>
    </row>
    <row r="104" spans="1:8" s="3" customFormat="1" x14ac:dyDescent="0.3">
      <c r="A104" s="43"/>
      <c r="B104" s="44"/>
      <c r="C104" s="45"/>
      <c r="D104" s="46"/>
      <c r="G104" s="6"/>
      <c r="H104" s="20"/>
    </row>
    <row r="105" spans="1:8" s="3" customFormat="1" x14ac:dyDescent="0.3">
      <c r="A105" s="43"/>
      <c r="B105" s="44"/>
      <c r="C105" s="45"/>
      <c r="D105" s="46"/>
      <c r="G105" s="6"/>
      <c r="H105" s="20"/>
    </row>
    <row r="106" spans="1:8" s="3" customFormat="1" x14ac:dyDescent="0.3">
      <c r="A106" s="43"/>
      <c r="B106" s="44"/>
      <c r="C106" s="45"/>
      <c r="D106" s="46"/>
      <c r="G106" s="6"/>
      <c r="H106" s="20"/>
    </row>
    <row r="107" spans="1:8" s="3" customFormat="1" x14ac:dyDescent="0.3">
      <c r="A107" s="43"/>
      <c r="B107" s="44"/>
      <c r="C107" s="45"/>
      <c r="D107" s="46"/>
      <c r="G107" s="6"/>
      <c r="H107" s="20"/>
    </row>
    <row r="108" spans="1:8" s="3" customFormat="1" x14ac:dyDescent="0.3">
      <c r="A108" s="43"/>
      <c r="B108" s="44"/>
      <c r="C108" s="45"/>
      <c r="D108" s="46"/>
      <c r="G108" s="6"/>
      <c r="H108" s="20"/>
    </row>
    <row r="109" spans="1:8" s="3" customFormat="1" x14ac:dyDescent="0.3">
      <c r="A109" s="43"/>
      <c r="B109" s="44"/>
      <c r="C109" s="45"/>
      <c r="D109" s="46"/>
      <c r="G109" s="6"/>
      <c r="H109" s="20"/>
    </row>
    <row r="110" spans="1:8" s="3" customFormat="1" x14ac:dyDescent="0.3">
      <c r="A110" s="43"/>
      <c r="B110" s="44"/>
      <c r="C110" s="45"/>
      <c r="D110" s="46"/>
      <c r="G110" s="6"/>
      <c r="H110" s="20"/>
    </row>
    <row r="111" spans="1:8" s="3" customFormat="1" x14ac:dyDescent="0.3">
      <c r="A111" s="43"/>
      <c r="B111" s="44"/>
      <c r="C111" s="45"/>
      <c r="D111" s="46"/>
      <c r="G111" s="6"/>
      <c r="H111" s="20"/>
    </row>
    <row r="112" spans="1:8" s="3" customFormat="1" x14ac:dyDescent="0.3">
      <c r="A112" s="43"/>
      <c r="B112" s="44"/>
      <c r="C112" s="45"/>
      <c r="D112" s="46"/>
      <c r="G112" s="6"/>
      <c r="H112" s="20"/>
    </row>
    <row r="113" spans="1:52" s="3" customFormat="1" x14ac:dyDescent="0.3">
      <c r="A113" s="43"/>
      <c r="B113" s="44"/>
      <c r="C113" s="45"/>
      <c r="D113" s="46"/>
      <c r="G113" s="6"/>
      <c r="H113" s="20"/>
    </row>
    <row r="114" spans="1:52" x14ac:dyDescent="0.3">
      <c r="C114" s="47"/>
      <c r="F114" s="4"/>
      <c r="G114" s="6"/>
      <c r="H114" s="20"/>
      <c r="I114" s="4"/>
      <c r="J114" s="4"/>
      <c r="K114" s="4"/>
      <c r="L114" s="4"/>
      <c r="M114" s="4"/>
    </row>
    <row r="115" spans="1:52" x14ac:dyDescent="0.3">
      <c r="C115" s="47"/>
      <c r="F115" s="4"/>
      <c r="G115" s="6"/>
      <c r="H115" s="20"/>
      <c r="I115" s="4"/>
      <c r="J115" s="4"/>
      <c r="K115" s="4"/>
      <c r="L115" s="4"/>
      <c r="M115" s="4"/>
    </row>
    <row r="116" spans="1:52" x14ac:dyDescent="0.3">
      <c r="C116" s="47"/>
      <c r="F116" s="4"/>
      <c r="G116" s="6"/>
      <c r="H116" s="20"/>
      <c r="I116" s="4"/>
      <c r="J116" s="4"/>
      <c r="K116" s="4"/>
      <c r="L116" s="4"/>
      <c r="M116" s="4"/>
    </row>
    <row r="117" spans="1:52" x14ac:dyDescent="0.3">
      <c r="C117" s="47"/>
      <c r="F117" s="4"/>
      <c r="G117" s="6"/>
      <c r="H117" s="20"/>
      <c r="I117" s="4"/>
      <c r="J117" s="4"/>
      <c r="K117" s="4"/>
      <c r="L117" s="4"/>
      <c r="M117" s="4"/>
    </row>
    <row r="118" spans="1:52" x14ac:dyDescent="0.3">
      <c r="C118" s="47"/>
      <c r="F118" s="4"/>
      <c r="G118" s="6"/>
      <c r="H118" s="20"/>
      <c r="I118" s="4"/>
      <c r="J118" s="4"/>
      <c r="K118" s="4"/>
      <c r="L118" s="4"/>
      <c r="M118" s="4"/>
    </row>
    <row r="119" spans="1:52" x14ac:dyDescent="0.3">
      <c r="C119" s="47"/>
      <c r="F119" s="4"/>
      <c r="G119" s="6"/>
      <c r="H119" s="20"/>
      <c r="I119" s="4"/>
      <c r="J119" s="4"/>
      <c r="K119" s="4"/>
      <c r="L119" s="4"/>
      <c r="M119" s="4"/>
    </row>
    <row r="120" spans="1:52" x14ac:dyDescent="0.3">
      <c r="C120" s="47"/>
      <c r="F120" s="4"/>
      <c r="G120" s="6"/>
      <c r="H120" s="20"/>
      <c r="I120" s="4"/>
      <c r="J120" s="4"/>
      <c r="K120" s="4"/>
      <c r="L120" s="4"/>
      <c r="M120" s="4"/>
    </row>
    <row r="121" spans="1:52" x14ac:dyDescent="0.3">
      <c r="C121" s="47"/>
      <c r="F121" s="4"/>
      <c r="G121" s="6"/>
      <c r="H121" s="20"/>
      <c r="I121" s="4"/>
      <c r="J121" s="4"/>
      <c r="K121" s="4"/>
      <c r="L121" s="4"/>
      <c r="M121" s="4"/>
    </row>
    <row r="122" spans="1:52" x14ac:dyDescent="0.3">
      <c r="C122" s="47"/>
      <c r="F122" s="4"/>
      <c r="G122" s="6"/>
      <c r="H122" s="20"/>
      <c r="I122" s="4"/>
      <c r="J122" s="4"/>
      <c r="K122" s="4"/>
      <c r="L122" s="4"/>
      <c r="M122" s="4"/>
    </row>
    <row r="123" spans="1:52" x14ac:dyDescent="0.3">
      <c r="C123" s="47"/>
      <c r="F123" s="4"/>
      <c r="G123" s="6"/>
      <c r="H123" s="20"/>
      <c r="I123" s="4"/>
      <c r="J123" s="4"/>
      <c r="K123" s="4"/>
      <c r="L123" s="4"/>
      <c r="M123" s="4"/>
    </row>
    <row r="124" spans="1:52" s="5" customFormat="1" x14ac:dyDescent="0.3">
      <c r="A124" s="1"/>
      <c r="B124" s="2"/>
      <c r="C124" s="47"/>
      <c r="E124" s="4"/>
      <c r="F124" s="3"/>
      <c r="G124" s="6"/>
      <c r="H124" s="20"/>
      <c r="I124" s="3"/>
      <c r="J124" s="3"/>
      <c r="K124" s="3"/>
      <c r="L124" s="3"/>
      <c r="M124" s="3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</row>
    <row r="125" spans="1:52" s="5" customFormat="1" x14ac:dyDescent="0.3">
      <c r="A125" s="1"/>
      <c r="B125" s="2"/>
      <c r="C125" s="47"/>
      <c r="E125" s="4"/>
      <c r="F125" s="3"/>
      <c r="G125" s="6"/>
      <c r="H125" s="20"/>
      <c r="I125" s="3"/>
      <c r="J125" s="3"/>
      <c r="K125" s="3"/>
      <c r="L125" s="3"/>
      <c r="M125" s="3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</row>
    <row r="126" spans="1:52" s="5" customFormat="1" x14ac:dyDescent="0.3">
      <c r="A126" s="1"/>
      <c r="B126" s="2"/>
      <c r="C126" s="47"/>
      <c r="E126" s="4"/>
      <c r="F126" s="3"/>
      <c r="G126" s="6"/>
      <c r="H126" s="20"/>
      <c r="I126" s="3"/>
      <c r="J126" s="3"/>
      <c r="K126" s="3"/>
      <c r="L126" s="3"/>
      <c r="M126" s="3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</row>
    <row r="127" spans="1:52" s="5" customFormat="1" x14ac:dyDescent="0.3">
      <c r="A127" s="1"/>
      <c r="B127" s="2"/>
      <c r="C127" s="47"/>
      <c r="E127" s="4"/>
      <c r="F127" s="3"/>
      <c r="G127" s="6"/>
      <c r="H127" s="20"/>
      <c r="I127" s="3"/>
      <c r="J127" s="3"/>
      <c r="K127" s="3"/>
      <c r="L127" s="3"/>
      <c r="M127" s="3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</row>
    <row r="128" spans="1:52" s="5" customFormat="1" x14ac:dyDescent="0.3">
      <c r="A128" s="1"/>
      <c r="B128" s="2"/>
      <c r="C128" s="47"/>
      <c r="E128" s="4"/>
      <c r="F128" s="3"/>
      <c r="G128" s="6"/>
      <c r="H128" s="20"/>
      <c r="I128" s="3"/>
      <c r="J128" s="3"/>
      <c r="K128" s="3"/>
      <c r="L128" s="3"/>
      <c r="M128" s="3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</row>
    <row r="129" spans="1:52" s="5" customFormat="1" x14ac:dyDescent="0.3">
      <c r="A129" s="1"/>
      <c r="B129" s="2"/>
      <c r="C129" s="47"/>
      <c r="E129" s="4"/>
      <c r="F129" s="3"/>
      <c r="G129" s="6"/>
      <c r="H129" s="20"/>
      <c r="I129" s="3"/>
      <c r="J129" s="3"/>
      <c r="K129" s="3"/>
      <c r="L129" s="3"/>
      <c r="M129" s="3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</row>
    <row r="130" spans="1:52" s="5" customFormat="1" x14ac:dyDescent="0.3">
      <c r="A130" s="1"/>
      <c r="B130" s="2"/>
      <c r="C130" s="47"/>
      <c r="E130" s="4"/>
      <c r="F130" s="3"/>
      <c r="G130" s="6"/>
      <c r="H130" s="20"/>
      <c r="I130" s="3"/>
      <c r="J130" s="3"/>
      <c r="K130" s="3"/>
      <c r="L130" s="3"/>
      <c r="M130" s="3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</row>
    <row r="131" spans="1:52" s="5" customFormat="1" x14ac:dyDescent="0.3">
      <c r="A131" s="1"/>
      <c r="B131" s="2"/>
      <c r="C131" s="47"/>
      <c r="E131" s="4"/>
      <c r="F131" s="3"/>
      <c r="G131" s="6"/>
      <c r="H131" s="20"/>
      <c r="I131" s="3"/>
      <c r="J131" s="3"/>
      <c r="K131" s="3"/>
      <c r="L131" s="3"/>
      <c r="M131" s="3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2" s="5" customFormat="1" x14ac:dyDescent="0.3">
      <c r="A132" s="1"/>
      <c r="B132" s="2"/>
      <c r="C132" s="47"/>
      <c r="E132" s="4"/>
      <c r="F132" s="3"/>
      <c r="G132" s="6"/>
      <c r="H132" s="20"/>
      <c r="I132" s="3"/>
      <c r="J132" s="3"/>
      <c r="K132" s="3"/>
      <c r="L132" s="3"/>
      <c r="M132" s="3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</row>
    <row r="133" spans="1:52" s="5" customFormat="1" x14ac:dyDescent="0.3">
      <c r="A133" s="1"/>
      <c r="B133" s="2"/>
      <c r="C133" s="47"/>
      <c r="E133" s="4"/>
      <c r="F133" s="3"/>
      <c r="G133" s="6"/>
      <c r="H133" s="20"/>
      <c r="I133" s="3"/>
      <c r="J133" s="3"/>
      <c r="K133" s="3"/>
      <c r="L133" s="3"/>
      <c r="M133" s="3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</row>
    <row r="134" spans="1:52" s="5" customFormat="1" x14ac:dyDescent="0.3">
      <c r="A134" s="1"/>
      <c r="B134" s="2"/>
      <c r="C134" s="47"/>
      <c r="E134" s="4"/>
      <c r="F134" s="3"/>
      <c r="G134" s="6"/>
      <c r="H134" s="20"/>
      <c r="I134" s="3"/>
      <c r="J134" s="3"/>
      <c r="K134" s="3"/>
      <c r="L134" s="3"/>
      <c r="M134" s="3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</row>
    <row r="135" spans="1:52" s="5" customFormat="1" x14ac:dyDescent="0.3">
      <c r="A135" s="1"/>
      <c r="B135" s="2"/>
      <c r="C135" s="47"/>
      <c r="E135" s="4"/>
      <c r="F135" s="3"/>
      <c r="G135" s="6"/>
      <c r="H135" s="20"/>
      <c r="I135" s="3"/>
      <c r="J135" s="3"/>
      <c r="K135" s="3"/>
      <c r="L135" s="3"/>
      <c r="M135" s="3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</row>
    <row r="136" spans="1:52" s="5" customFormat="1" x14ac:dyDescent="0.3">
      <c r="A136" s="1"/>
      <c r="B136" s="2"/>
      <c r="C136" s="47"/>
      <c r="E136" s="4"/>
      <c r="F136" s="3"/>
      <c r="G136" s="6"/>
      <c r="H136" s="20"/>
      <c r="I136" s="3"/>
      <c r="J136" s="3"/>
      <c r="K136" s="3"/>
      <c r="L136" s="3"/>
      <c r="M136" s="3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</row>
    <row r="137" spans="1:52" s="5" customFormat="1" x14ac:dyDescent="0.3">
      <c r="A137" s="1"/>
      <c r="B137" s="2"/>
      <c r="C137" s="47"/>
      <c r="E137" s="4"/>
      <c r="F137" s="3"/>
      <c r="G137" s="6"/>
      <c r="H137" s="20"/>
      <c r="I137" s="3"/>
      <c r="J137" s="3"/>
      <c r="K137" s="3"/>
      <c r="L137" s="3"/>
      <c r="M137" s="3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</row>
    <row r="138" spans="1:52" s="5" customFormat="1" x14ac:dyDescent="0.3">
      <c r="A138" s="1"/>
      <c r="B138" s="2"/>
      <c r="C138" s="47"/>
      <c r="E138" s="4"/>
      <c r="F138" s="3"/>
      <c r="G138" s="6"/>
      <c r="H138" s="20"/>
      <c r="I138" s="3"/>
      <c r="J138" s="3"/>
      <c r="K138" s="3"/>
      <c r="L138" s="3"/>
      <c r="M138" s="3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</row>
    <row r="139" spans="1:52" s="5" customFormat="1" x14ac:dyDescent="0.3">
      <c r="A139" s="1"/>
      <c r="B139" s="2"/>
      <c r="C139" s="47"/>
      <c r="E139" s="4"/>
      <c r="F139" s="3"/>
      <c r="G139" s="6"/>
      <c r="H139" s="20"/>
      <c r="I139" s="3"/>
      <c r="J139" s="3"/>
      <c r="K139" s="3"/>
      <c r="L139" s="3"/>
      <c r="M139" s="3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</row>
    <row r="140" spans="1:52" s="5" customFormat="1" x14ac:dyDescent="0.3">
      <c r="A140" s="1"/>
      <c r="B140" s="2"/>
      <c r="C140" s="47"/>
      <c r="E140" s="4"/>
      <c r="F140" s="3"/>
      <c r="G140" s="6"/>
      <c r="H140" s="20"/>
      <c r="I140" s="3"/>
      <c r="J140" s="3"/>
      <c r="K140" s="3"/>
      <c r="L140" s="3"/>
      <c r="M140" s="3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</row>
    <row r="141" spans="1:52" s="5" customFormat="1" x14ac:dyDescent="0.3">
      <c r="A141" s="1"/>
      <c r="B141" s="2"/>
      <c r="C141" s="47"/>
      <c r="E141" s="4"/>
      <c r="F141" s="3"/>
      <c r="G141" s="6"/>
      <c r="H141" s="20"/>
      <c r="I141" s="3"/>
      <c r="J141" s="3"/>
      <c r="K141" s="3"/>
      <c r="L141" s="3"/>
      <c r="M141" s="3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</row>
    <row r="142" spans="1:52" s="5" customFormat="1" x14ac:dyDescent="0.3">
      <c r="A142" s="1"/>
      <c r="B142" s="2"/>
      <c r="C142" s="47"/>
      <c r="E142" s="4"/>
      <c r="F142" s="3"/>
      <c r="G142" s="6"/>
      <c r="H142" s="20"/>
      <c r="I142" s="3"/>
      <c r="J142" s="3"/>
      <c r="K142" s="3"/>
      <c r="L142" s="3"/>
      <c r="M142" s="3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</row>
    <row r="143" spans="1:52" s="5" customFormat="1" x14ac:dyDescent="0.3">
      <c r="A143" s="1"/>
      <c r="B143" s="2"/>
      <c r="C143" s="47"/>
      <c r="E143" s="4"/>
      <c r="F143" s="3"/>
      <c r="G143" s="6"/>
      <c r="H143" s="20"/>
      <c r="I143" s="3"/>
      <c r="J143" s="3"/>
      <c r="K143" s="3"/>
      <c r="L143" s="3"/>
      <c r="M143" s="3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</row>
    <row r="144" spans="1:52" s="5" customFormat="1" x14ac:dyDescent="0.3">
      <c r="A144" s="1"/>
      <c r="B144" s="2"/>
      <c r="C144" s="47"/>
      <c r="E144" s="4"/>
      <c r="F144" s="3"/>
      <c r="G144" s="6"/>
      <c r="H144" s="20"/>
      <c r="I144" s="3"/>
      <c r="J144" s="3"/>
      <c r="K144" s="3"/>
      <c r="L144" s="3"/>
      <c r="M144" s="3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</row>
    <row r="145" spans="1:52" s="5" customFormat="1" x14ac:dyDescent="0.3">
      <c r="A145" s="1"/>
      <c r="B145" s="2"/>
      <c r="C145" s="47"/>
      <c r="E145" s="4"/>
      <c r="F145" s="3"/>
      <c r="G145" s="6"/>
      <c r="H145" s="20"/>
      <c r="I145" s="3"/>
      <c r="J145" s="3"/>
      <c r="K145" s="3"/>
      <c r="L145" s="3"/>
      <c r="M145" s="3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</row>
    <row r="146" spans="1:52" s="5" customFormat="1" x14ac:dyDescent="0.3">
      <c r="A146" s="1"/>
      <c r="B146" s="2"/>
      <c r="C146" s="47"/>
      <c r="E146" s="4"/>
      <c r="F146" s="3"/>
      <c r="G146" s="6"/>
      <c r="H146" s="20"/>
      <c r="I146" s="3"/>
      <c r="J146" s="3"/>
      <c r="K146" s="3"/>
      <c r="L146" s="3"/>
      <c r="M146" s="3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</row>
    <row r="147" spans="1:52" s="5" customFormat="1" x14ac:dyDescent="0.3">
      <c r="A147" s="1"/>
      <c r="B147" s="2"/>
      <c r="C147" s="47"/>
      <c r="E147" s="4"/>
      <c r="F147" s="3"/>
      <c r="G147" s="6"/>
      <c r="H147" s="20"/>
      <c r="I147" s="3"/>
      <c r="J147" s="3"/>
      <c r="K147" s="3"/>
      <c r="L147" s="3"/>
      <c r="M147" s="3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</row>
    <row r="148" spans="1:52" s="5" customFormat="1" x14ac:dyDescent="0.3">
      <c r="A148" s="1"/>
      <c r="B148" s="2"/>
      <c r="C148" s="47"/>
      <c r="E148" s="4"/>
      <c r="F148" s="3"/>
      <c r="G148" s="6"/>
      <c r="H148" s="20"/>
      <c r="I148" s="3"/>
      <c r="J148" s="3"/>
      <c r="K148" s="3"/>
      <c r="L148" s="3"/>
      <c r="M148" s="3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</row>
    <row r="149" spans="1:52" s="5" customFormat="1" x14ac:dyDescent="0.3">
      <c r="A149" s="1"/>
      <c r="B149" s="2"/>
      <c r="C149" s="47"/>
      <c r="E149" s="4"/>
      <c r="F149" s="3"/>
      <c r="G149" s="6"/>
      <c r="H149" s="20"/>
      <c r="I149" s="3"/>
      <c r="J149" s="3"/>
      <c r="K149" s="3"/>
      <c r="L149" s="3"/>
      <c r="M149" s="3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</row>
    <row r="150" spans="1:52" s="5" customFormat="1" x14ac:dyDescent="0.3">
      <c r="A150" s="1"/>
      <c r="B150" s="2"/>
      <c r="C150" s="47"/>
      <c r="E150" s="4"/>
      <c r="F150" s="3"/>
      <c r="G150" s="6"/>
      <c r="H150" s="20"/>
      <c r="I150" s="3"/>
      <c r="J150" s="3"/>
      <c r="K150" s="3"/>
      <c r="L150" s="3"/>
      <c r="M150" s="3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</row>
    <row r="151" spans="1:52" s="5" customFormat="1" x14ac:dyDescent="0.3">
      <c r="A151" s="1"/>
      <c r="B151" s="2"/>
      <c r="C151" s="47"/>
      <c r="E151" s="4"/>
      <c r="F151" s="3"/>
      <c r="G151" s="6"/>
      <c r="H151" s="20"/>
      <c r="I151" s="3"/>
      <c r="J151" s="3"/>
      <c r="K151" s="3"/>
      <c r="L151" s="3"/>
      <c r="M151" s="3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</row>
    <row r="152" spans="1:52" s="5" customFormat="1" x14ac:dyDescent="0.3">
      <c r="A152" s="1"/>
      <c r="B152" s="2"/>
      <c r="C152" s="47"/>
      <c r="E152" s="4"/>
      <c r="F152" s="3"/>
      <c r="G152" s="6"/>
      <c r="H152" s="20"/>
      <c r="I152" s="3"/>
      <c r="J152" s="3"/>
      <c r="K152" s="3"/>
      <c r="L152" s="3"/>
      <c r="M152" s="3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</row>
    <row r="153" spans="1:52" s="5" customFormat="1" x14ac:dyDescent="0.3">
      <c r="A153" s="1"/>
      <c r="B153" s="2"/>
      <c r="C153" s="47"/>
      <c r="E153" s="4"/>
      <c r="F153" s="3"/>
      <c r="G153" s="6"/>
      <c r="H153" s="20"/>
      <c r="I153" s="3"/>
      <c r="J153" s="3"/>
      <c r="K153" s="3"/>
      <c r="L153" s="3"/>
      <c r="M153" s="3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s="5" customFormat="1" x14ac:dyDescent="0.3">
      <c r="A154" s="1"/>
      <c r="B154" s="2"/>
      <c r="C154" s="47"/>
      <c r="E154" s="4"/>
      <c r="F154" s="3"/>
      <c r="G154" s="6"/>
      <c r="H154" s="20"/>
      <c r="I154" s="3"/>
      <c r="J154" s="3"/>
      <c r="K154" s="3"/>
      <c r="L154" s="3"/>
      <c r="M154" s="3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s="5" customFormat="1" x14ac:dyDescent="0.3">
      <c r="A155" s="1"/>
      <c r="B155" s="2"/>
      <c r="C155" s="47"/>
      <c r="E155" s="4"/>
      <c r="F155" s="3"/>
      <c r="G155" s="6"/>
      <c r="H155" s="20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5" customFormat="1" x14ac:dyDescent="0.3">
      <c r="A156" s="1"/>
      <c r="B156" s="2"/>
      <c r="C156" s="47"/>
      <c r="E156" s="4"/>
      <c r="F156" s="3"/>
      <c r="G156" s="6"/>
      <c r="H156" s="20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5" customFormat="1" x14ac:dyDescent="0.3">
      <c r="A157" s="1"/>
      <c r="B157" s="2"/>
      <c r="C157" s="47"/>
      <c r="E157" s="4"/>
      <c r="F157" s="3"/>
      <c r="G157" s="6"/>
      <c r="H157" s="20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5" customFormat="1" x14ac:dyDescent="0.3">
      <c r="A158" s="1"/>
      <c r="B158" s="2"/>
      <c r="C158" s="47"/>
      <c r="E158" s="4"/>
      <c r="F158" s="3"/>
      <c r="G158" s="6"/>
      <c r="H158" s="20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5" customFormat="1" x14ac:dyDescent="0.3">
      <c r="A159" s="1"/>
      <c r="B159" s="2"/>
      <c r="C159" s="47"/>
      <c r="E159" s="4"/>
      <c r="F159" s="3"/>
      <c r="G159" s="6"/>
      <c r="H159" s="20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5" customFormat="1" x14ac:dyDescent="0.3">
      <c r="A160" s="1"/>
      <c r="B160" s="2"/>
      <c r="C160" s="47"/>
      <c r="E160" s="4"/>
      <c r="F160" s="3"/>
      <c r="G160" s="6"/>
      <c r="H160" s="20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5" customFormat="1" x14ac:dyDescent="0.3">
      <c r="A161" s="1"/>
      <c r="B161" s="2"/>
      <c r="C161" s="47"/>
      <c r="E161" s="4"/>
      <c r="F161" s="3"/>
      <c r="G161" s="6"/>
      <c r="H161" s="20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5" customFormat="1" x14ac:dyDescent="0.3">
      <c r="A162" s="1"/>
      <c r="B162" s="2"/>
      <c r="C162" s="47"/>
      <c r="E162" s="4"/>
      <c r="F162" s="3"/>
      <c r="G162" s="6"/>
      <c r="H162" s="20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5" customFormat="1" x14ac:dyDescent="0.3">
      <c r="A163" s="1"/>
      <c r="B163" s="2"/>
      <c r="C163" s="47"/>
      <c r="E163" s="4"/>
      <c r="F163" s="3"/>
      <c r="G163" s="6"/>
      <c r="H163" s="20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5" customFormat="1" x14ac:dyDescent="0.3">
      <c r="A164" s="1"/>
      <c r="B164" s="2"/>
      <c r="C164" s="47"/>
      <c r="E164" s="4"/>
      <c r="F164" s="3"/>
      <c r="G164" s="6"/>
      <c r="H164" s="20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5" customFormat="1" x14ac:dyDescent="0.3">
      <c r="A165" s="1"/>
      <c r="B165" s="2"/>
      <c r="C165" s="47"/>
      <c r="E165" s="4"/>
      <c r="F165" s="3"/>
      <c r="G165" s="6"/>
      <c r="H165" s="20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5" customFormat="1" x14ac:dyDescent="0.3">
      <c r="A166" s="1"/>
      <c r="B166" s="2"/>
      <c r="C166" s="47"/>
      <c r="E166" s="4"/>
      <c r="F166" s="3"/>
      <c r="G166" s="6"/>
      <c r="H166" s="20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5" customFormat="1" x14ac:dyDescent="0.3">
      <c r="A167" s="1"/>
      <c r="B167" s="2"/>
      <c r="C167" s="47"/>
      <c r="E167" s="4"/>
      <c r="F167" s="3"/>
      <c r="G167" s="6"/>
      <c r="H167" s="20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5" customFormat="1" x14ac:dyDescent="0.3">
      <c r="A168" s="1"/>
      <c r="B168" s="2"/>
      <c r="C168" s="47"/>
      <c r="E168" s="4"/>
      <c r="F168" s="3"/>
      <c r="G168" s="6"/>
      <c r="H168" s="20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5" customFormat="1" x14ac:dyDescent="0.3">
      <c r="A169" s="1"/>
      <c r="B169" s="2"/>
      <c r="C169" s="47"/>
      <c r="E169" s="4"/>
      <c r="F169" s="3"/>
      <c r="G169" s="6"/>
      <c r="H169" s="20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5" customFormat="1" x14ac:dyDescent="0.3">
      <c r="A170" s="1"/>
      <c r="B170" s="2"/>
      <c r="C170" s="47"/>
      <c r="E170" s="4"/>
      <c r="F170" s="3"/>
      <c r="G170" s="6"/>
      <c r="H170" s="3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5" customFormat="1" x14ac:dyDescent="0.3">
      <c r="A171" s="1"/>
      <c r="B171" s="2"/>
      <c r="C171" s="47"/>
      <c r="E171" s="4"/>
      <c r="F171" s="3"/>
      <c r="G171" s="6"/>
      <c r="H171" s="3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5" customFormat="1" x14ac:dyDescent="0.3">
      <c r="A172" s="1"/>
      <c r="B172" s="2"/>
      <c r="C172" s="47"/>
      <c r="E172" s="4"/>
      <c r="F172" s="3"/>
      <c r="G172" s="6"/>
      <c r="H172" s="3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5" customFormat="1" x14ac:dyDescent="0.3">
      <c r="A173" s="1"/>
      <c r="B173" s="2"/>
      <c r="C173" s="47"/>
      <c r="E173" s="4"/>
      <c r="F173" s="3"/>
      <c r="G173" s="6"/>
      <c r="H173" s="3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5" customFormat="1" x14ac:dyDescent="0.3">
      <c r="A174" s="1"/>
      <c r="B174" s="2"/>
      <c r="C174" s="47"/>
      <c r="E174" s="4"/>
      <c r="F174" s="3"/>
      <c r="G174" s="6"/>
      <c r="H174" s="3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5" customFormat="1" x14ac:dyDescent="0.3">
      <c r="A175" s="1"/>
      <c r="B175" s="2"/>
      <c r="C175" s="47"/>
      <c r="E175" s="4"/>
      <c r="F175" s="3"/>
      <c r="G175" s="6"/>
      <c r="H175" s="3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5" customFormat="1" x14ac:dyDescent="0.3">
      <c r="A176" s="1"/>
      <c r="B176" s="2"/>
      <c r="C176" s="47"/>
      <c r="E176" s="4"/>
      <c r="F176" s="3"/>
      <c r="G176" s="3"/>
      <c r="H176" s="3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5" customFormat="1" x14ac:dyDescent="0.3">
      <c r="A177" s="1"/>
      <c r="B177" s="2"/>
      <c r="C177" s="47"/>
      <c r="E177" s="4"/>
      <c r="F177" s="3"/>
      <c r="G177" s="3"/>
      <c r="H177" s="3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5" customFormat="1" x14ac:dyDescent="0.3">
      <c r="A178" s="1"/>
      <c r="B178" s="2"/>
      <c r="C178" s="47"/>
      <c r="E178" s="4"/>
      <c r="F178" s="3"/>
      <c r="G178" s="3"/>
      <c r="H178" s="3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5" customFormat="1" x14ac:dyDescent="0.3">
      <c r="A179" s="1"/>
      <c r="B179" s="2"/>
      <c r="C179" s="47"/>
      <c r="E179" s="4"/>
      <c r="F179" s="3"/>
      <c r="G179" s="3"/>
      <c r="H179" s="3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5" customFormat="1" x14ac:dyDescent="0.3">
      <c r="A180" s="1"/>
      <c r="B180" s="2"/>
      <c r="C180" s="47"/>
      <c r="E180" s="4"/>
      <c r="F180" s="3"/>
      <c r="G180" s="3"/>
      <c r="H180" s="3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5" customFormat="1" x14ac:dyDescent="0.3">
      <c r="A181" s="1"/>
      <c r="B181" s="2"/>
      <c r="C181" s="47"/>
      <c r="E181" s="4"/>
      <c r="F181" s="3"/>
      <c r="G181" s="3"/>
      <c r="H181" s="3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5" customFormat="1" x14ac:dyDescent="0.3">
      <c r="A182" s="1"/>
      <c r="B182" s="2"/>
      <c r="C182" s="47"/>
      <c r="E182" s="4"/>
      <c r="F182" s="3"/>
      <c r="G182" s="3"/>
      <c r="H182" s="3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5" customFormat="1" x14ac:dyDescent="0.3">
      <c r="A183" s="1"/>
      <c r="B183" s="2"/>
      <c r="C183" s="47"/>
      <c r="E183" s="4"/>
      <c r="F183" s="3"/>
      <c r="G183" s="3"/>
      <c r="H183" s="3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5" customFormat="1" x14ac:dyDescent="0.3">
      <c r="A184" s="1"/>
      <c r="B184" s="2"/>
      <c r="C184" s="47"/>
      <c r="E184" s="4"/>
      <c r="F184" s="3"/>
      <c r="G184" s="3"/>
      <c r="H184" s="3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5" customFormat="1" x14ac:dyDescent="0.3">
      <c r="A185" s="1"/>
      <c r="B185" s="2"/>
      <c r="C185" s="47"/>
      <c r="E185" s="4"/>
      <c r="F185" s="3"/>
      <c r="G185" s="3"/>
      <c r="H185" s="3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5" customFormat="1" x14ac:dyDescent="0.3">
      <c r="A186" s="1"/>
      <c r="B186" s="2"/>
      <c r="C186" s="47"/>
      <c r="E186" s="4"/>
      <c r="F186" s="3"/>
      <c r="G186" s="3"/>
      <c r="H186" s="3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5" customFormat="1" x14ac:dyDescent="0.3">
      <c r="A187" s="1"/>
      <c r="B187" s="2"/>
      <c r="C187" s="47"/>
      <c r="E187" s="4"/>
      <c r="F187" s="3"/>
      <c r="G187" s="3"/>
      <c r="H187" s="3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5" customFormat="1" x14ac:dyDescent="0.3">
      <c r="A188" s="1"/>
      <c r="B188" s="2"/>
      <c r="C188" s="47"/>
      <c r="E188" s="4"/>
      <c r="F188" s="3"/>
      <c r="G188" s="3"/>
      <c r="H188" s="3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5" customFormat="1" x14ac:dyDescent="0.3">
      <c r="A189" s="1"/>
      <c r="B189" s="2"/>
      <c r="C189" s="47"/>
      <c r="E189" s="4"/>
      <c r="F189" s="3"/>
      <c r="G189" s="3"/>
      <c r="H189" s="3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5" customFormat="1" x14ac:dyDescent="0.3">
      <c r="A190" s="1"/>
      <c r="B190" s="2"/>
      <c r="C190" s="47"/>
      <c r="E190" s="4"/>
      <c r="F190" s="3"/>
      <c r="G190" s="3"/>
      <c r="H190" s="3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5" customFormat="1" x14ac:dyDescent="0.3">
      <c r="A191" s="1"/>
      <c r="B191" s="2"/>
      <c r="C191" s="47"/>
      <c r="E191" s="4"/>
      <c r="F191" s="3"/>
      <c r="G191" s="3"/>
      <c r="H191" s="3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5" customFormat="1" x14ac:dyDescent="0.3">
      <c r="A192" s="1"/>
      <c r="B192" s="2"/>
      <c r="C192" s="47"/>
      <c r="E192" s="4"/>
      <c r="F192" s="3"/>
      <c r="G192" s="3"/>
      <c r="H192" s="3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5" customFormat="1" x14ac:dyDescent="0.3">
      <c r="A193" s="1"/>
      <c r="B193" s="2"/>
      <c r="C193" s="47"/>
      <c r="E193" s="4"/>
      <c r="F193" s="3"/>
      <c r="G193" s="3"/>
      <c r="H193" s="3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5" customFormat="1" x14ac:dyDescent="0.3">
      <c r="A194" s="1"/>
      <c r="B194" s="2"/>
      <c r="C194" s="47"/>
      <c r="E194" s="4"/>
      <c r="F194" s="3"/>
      <c r="G194" s="3"/>
      <c r="H194" s="3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5" customFormat="1" x14ac:dyDescent="0.3">
      <c r="A195" s="1"/>
      <c r="B195" s="2"/>
      <c r="C195" s="47"/>
      <c r="E195" s="4"/>
      <c r="F195" s="3"/>
      <c r="G195" s="3"/>
      <c r="H195" s="3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5" customFormat="1" x14ac:dyDescent="0.3">
      <c r="A196" s="1"/>
      <c r="B196" s="2"/>
      <c r="C196" s="47"/>
      <c r="E196" s="4"/>
      <c r="F196" s="3"/>
      <c r="G196" s="3"/>
      <c r="H196" s="3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5" customFormat="1" x14ac:dyDescent="0.3">
      <c r="A197" s="1"/>
      <c r="B197" s="2"/>
      <c r="C197" s="47"/>
      <c r="E197" s="4"/>
      <c r="F197" s="3"/>
      <c r="G197" s="3"/>
      <c r="H197" s="3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5" customFormat="1" x14ac:dyDescent="0.3">
      <c r="A198" s="1"/>
      <c r="B198" s="2"/>
      <c r="C198" s="47"/>
      <c r="E198" s="4"/>
      <c r="F198" s="3"/>
      <c r="G198" s="3"/>
      <c r="H198" s="3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5" customFormat="1" x14ac:dyDescent="0.3">
      <c r="A199" s="1"/>
      <c r="B199" s="2"/>
      <c r="C199" s="47"/>
      <c r="E199" s="4"/>
      <c r="F199" s="3"/>
      <c r="G199" s="3"/>
      <c r="H199" s="3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5" customFormat="1" x14ac:dyDescent="0.3">
      <c r="A200" s="1"/>
      <c r="B200" s="2"/>
      <c r="C200" s="47"/>
      <c r="E200" s="4"/>
      <c r="F200" s="3"/>
      <c r="G200" s="3"/>
      <c r="H200" s="3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5" customFormat="1" x14ac:dyDescent="0.3">
      <c r="A201" s="1"/>
      <c r="B201" s="2"/>
      <c r="C201" s="47"/>
      <c r="E201" s="4"/>
      <c r="F201" s="3"/>
      <c r="G201" s="3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5" customFormat="1" x14ac:dyDescent="0.3">
      <c r="A202" s="1"/>
      <c r="B202" s="2"/>
      <c r="C202" s="47"/>
      <c r="E202" s="4"/>
      <c r="F202" s="3"/>
      <c r="G202" s="3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5" customFormat="1" x14ac:dyDescent="0.3">
      <c r="A203" s="1"/>
      <c r="B203" s="2"/>
      <c r="C203" s="47"/>
      <c r="E203" s="4"/>
      <c r="F203" s="3"/>
      <c r="G203" s="3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5" customFormat="1" x14ac:dyDescent="0.3">
      <c r="A204" s="1"/>
      <c r="B204" s="2"/>
      <c r="C204" s="47"/>
      <c r="E204" s="4"/>
      <c r="F204" s="3"/>
      <c r="G204" s="3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5" customFormat="1" x14ac:dyDescent="0.3">
      <c r="A205" s="1"/>
      <c r="B205" s="2"/>
      <c r="C205" s="47"/>
      <c r="E205" s="4"/>
      <c r="F205" s="3"/>
      <c r="G205" s="3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5" customFormat="1" x14ac:dyDescent="0.3">
      <c r="A206" s="1"/>
      <c r="B206" s="2"/>
      <c r="C206" s="47"/>
      <c r="E206" s="4"/>
      <c r="F206" s="3"/>
      <c r="G206" s="3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5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5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5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5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5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5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5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5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5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5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5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5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5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5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5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5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5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5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5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5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5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5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5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5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5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5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5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5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5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5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5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5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5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</sheetData>
  <mergeCells count="23">
    <mergeCell ref="A36:F36"/>
    <mergeCell ref="D1:F2"/>
    <mergeCell ref="A5:F5"/>
    <mergeCell ref="B7:C7"/>
    <mergeCell ref="B8:F8"/>
    <mergeCell ref="A10:A11"/>
    <mergeCell ref="B10:B11"/>
    <mergeCell ref="C10:C11"/>
    <mergeCell ref="D10:D11"/>
    <mergeCell ref="F10:F11"/>
    <mergeCell ref="A13:F13"/>
    <mergeCell ref="A18:F18"/>
    <mergeCell ref="A23:F23"/>
    <mergeCell ref="A29:F29"/>
    <mergeCell ref="A31:F31"/>
    <mergeCell ref="B85:F85"/>
    <mergeCell ref="A89:D89"/>
    <mergeCell ref="A41:F41"/>
    <mergeCell ref="A46:F46"/>
    <mergeCell ref="A52:F52"/>
    <mergeCell ref="A57:F57"/>
    <mergeCell ref="A63:F63"/>
    <mergeCell ref="A69:F69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2023-07-12T06:17:27Z</cp:lastPrinted>
  <dcterms:created xsi:type="dcterms:W3CDTF">2020-10-12T12:23:42Z</dcterms:created>
  <dcterms:modified xsi:type="dcterms:W3CDTF">2023-07-12T07:50:11Z</dcterms:modified>
</cp:coreProperties>
</file>