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գրություններ\ԱՎԱԳԱՆԻ 2022-2027\2022\Ավագանի 27.12.2022\հաստիքացուցակի փոփոխություն\"/>
    </mc:Choice>
  </mc:AlternateContent>
  <bookViews>
    <workbookView xWindow="0" yWindow="0" windowWidth="24000" windowHeight="11025"/>
  </bookViews>
  <sheets>
    <sheet name="Лист1" sheetId="4" r:id="rId1"/>
  </sheets>
  <calcPr calcId="152511"/>
</workbook>
</file>

<file path=xl/calcChain.xml><?xml version="1.0" encoding="utf-8"?>
<calcChain xmlns="http://schemas.openxmlformats.org/spreadsheetml/2006/main">
  <c r="F69" i="4" l="1"/>
  <c r="F35" i="4" l="1"/>
  <c r="F36" i="4" s="1"/>
  <c r="C36" i="4"/>
  <c r="F82" i="4" l="1"/>
  <c r="C82" i="4"/>
  <c r="F81" i="4"/>
  <c r="F80" i="4"/>
  <c r="F79" i="4"/>
  <c r="F78" i="4"/>
  <c r="F77" i="4"/>
  <c r="F76" i="4"/>
  <c r="F75" i="4"/>
  <c r="F74" i="4"/>
  <c r="F73" i="4"/>
  <c r="F72" i="4"/>
  <c r="F71" i="4"/>
  <c r="E69" i="4"/>
  <c r="C69" i="4"/>
  <c r="F68" i="4"/>
  <c r="F67" i="4"/>
  <c r="F66" i="4"/>
  <c r="F65" i="4"/>
  <c r="E63" i="4"/>
  <c r="E83" i="4" s="1"/>
  <c r="C63" i="4"/>
  <c r="C83" i="4" s="1"/>
  <c r="F62" i="4"/>
  <c r="E62" i="4"/>
  <c r="C62" i="4"/>
  <c r="F61" i="4"/>
  <c r="F60" i="4"/>
  <c r="F59" i="4"/>
  <c r="F57" i="4"/>
  <c r="E57" i="4"/>
  <c r="C57" i="4"/>
  <c r="F56" i="4"/>
  <c r="F55" i="4"/>
  <c r="F54" i="4"/>
  <c r="F52" i="4"/>
  <c r="E52" i="4"/>
  <c r="C52" i="4"/>
  <c r="F51" i="4"/>
  <c r="F50" i="4"/>
  <c r="F49" i="4"/>
  <c r="F48" i="4"/>
  <c r="F46" i="4"/>
  <c r="E46" i="4"/>
  <c r="C46" i="4"/>
  <c r="F45" i="4"/>
  <c r="F44" i="4"/>
  <c r="F43" i="4"/>
  <c r="F41" i="4"/>
  <c r="E41" i="4"/>
  <c r="C41" i="4"/>
  <c r="F40" i="4"/>
  <c r="F39" i="4"/>
  <c r="F38" i="4"/>
  <c r="F34" i="4"/>
  <c r="F33" i="4"/>
  <c r="F63" i="4" s="1"/>
  <c r="F32" i="4"/>
  <c r="F30" i="4"/>
  <c r="E28" i="4"/>
  <c r="C28" i="4"/>
  <c r="F27" i="4"/>
  <c r="F26" i="4"/>
  <c r="F25" i="4"/>
  <c r="F24" i="4"/>
  <c r="E22" i="4"/>
  <c r="C22" i="4"/>
  <c r="F21" i="4"/>
  <c r="F20" i="4"/>
  <c r="F22" i="4" s="1"/>
  <c r="F19" i="4"/>
  <c r="E17" i="4"/>
  <c r="C17" i="4"/>
  <c r="F16" i="4"/>
  <c r="F15" i="4"/>
  <c r="F17" i="4" s="1"/>
  <c r="F14" i="4"/>
  <c r="F28" i="4" l="1"/>
  <c r="F83" i="4"/>
</calcChain>
</file>

<file path=xl/sharedStrings.xml><?xml version="1.0" encoding="utf-8"?>
<sst xmlns="http://schemas.openxmlformats.org/spreadsheetml/2006/main" count="83" uniqueCount="57">
  <si>
    <t>1.</t>
  </si>
  <si>
    <t>2.</t>
  </si>
  <si>
    <t>Հ/հ</t>
  </si>
  <si>
    <t>Հաստիքի անվանումը</t>
  </si>
  <si>
    <t>Հաստիքային միավորը</t>
  </si>
  <si>
    <t>Պաշտոնային դրույքաչափը</t>
  </si>
  <si>
    <t>ՔԱՂԱՔԱԿԱՆ ՊԱՇՏՈՆՆԵՐ</t>
  </si>
  <si>
    <t>Համայնքի ղեկավար</t>
  </si>
  <si>
    <t>ՀԱՅԵՑՈՂԱԿԱՆ ՊԱՇՏՈՆՆԵՐ</t>
  </si>
  <si>
    <t>Համայնքի ղեկավարի խորհրդական</t>
  </si>
  <si>
    <t>Համայնքի ղեկավարի  օգնական</t>
  </si>
  <si>
    <t>Համայնքի ղեկավարի մամուլի քարտուղար</t>
  </si>
  <si>
    <t>ՀԱՄԱՅՆՔԱՅԻՆ ԾԱՌԱՅՈՒԹՅԱՆ ՊԱՇՏՈՆՆԵՐ</t>
  </si>
  <si>
    <t>Աշխատակազմի քարտուղար</t>
  </si>
  <si>
    <t>Բաժնի պետ</t>
  </si>
  <si>
    <t>Գլխավոր մասնագետ</t>
  </si>
  <si>
    <t>Առաջատար մասնագետ</t>
  </si>
  <si>
    <t>1-ին կարգի մասնագետ</t>
  </si>
  <si>
    <t>Առաջատար  մասնագետ</t>
  </si>
  <si>
    <t>ՔԱՂԱՔԱՑԻԱԿԱՆ ԱՇԽԱՏԱՆՔ ԿԱՏԱՐՈՂՆԵՐ</t>
  </si>
  <si>
    <t>ՏԵԽՆԻԿԱԿԱՆ ՍՊԱՍԱՐԿՄԱՆ ԱՆՁՆԱԿԱԶՄ</t>
  </si>
  <si>
    <t>Վարորդ</t>
  </si>
  <si>
    <t>Հավաքարար</t>
  </si>
  <si>
    <t xml:space="preserve">Համայնքի ղեկավարի առաջին  տեղակալ </t>
  </si>
  <si>
    <t>ՎԱՐՉԱԿԱՆ  ՊԱՇՏՈՆՆԵՐ</t>
  </si>
  <si>
    <t>Ցանցային օպերատոր</t>
  </si>
  <si>
    <t>Գործավար</t>
  </si>
  <si>
    <t xml:space="preserve">Համայնքի ղեկավարի  տեղակալ </t>
  </si>
  <si>
    <t>ԸՆԴԱՄԵՆԸ</t>
  </si>
  <si>
    <t>Անասնաբույժ</t>
  </si>
  <si>
    <t>Աշխատավարձի չափը</t>
  </si>
  <si>
    <t>Վարչական ղեկավար /Քաջարանց/</t>
  </si>
  <si>
    <t>Վարչական ղեկավար /Նոր Աստղաբերդ/</t>
  </si>
  <si>
    <t>Վարչական ղեկավար /Լեռնաձոր/</t>
  </si>
  <si>
    <t>Վարչական ղեկավար /Գեղի/</t>
  </si>
  <si>
    <t>ԿՐԹՈՒԹՅԱՆ, ՄՇԱԿՈՒՅԹԻ,  ՍՊՈՐՏԻ, ԱՌՈՂՋԱՊԱՀՈՒԹՅԱՆ ԵՎ ՍՈՑԻԱԼԱԿԱՆ ԾՐԱԳՐԵՐԻ  ԲԱԺԻՆ</t>
  </si>
  <si>
    <t>Ցրիչ</t>
  </si>
  <si>
    <t xml:space="preserve">Տնտեսվար </t>
  </si>
  <si>
    <t>Լուսանկարիչ-օպերատոր</t>
  </si>
  <si>
    <t xml:space="preserve">Կաթսայատան բանվոր </t>
  </si>
  <si>
    <t xml:space="preserve">Անցակետի հսկիչ </t>
  </si>
  <si>
    <t>ԱՇԽԱՏԱԿԱԶՄ  (ԿԱՌՈՒՑՎԱԾՔԱՅԻՆ ՍՏՈՐԱԲԱԺԱՆՈՒՄՆԵՐԻ ՄԵՋ ՉՆԵՐԱՌՎԱԾ ՊԱՇՏՈՆՆԵՐ)</t>
  </si>
  <si>
    <t>ԸՆԴԱՄԵՆԸ ՀԱՄԱՅՆՔԱՅԻՆ ԾԱՌԱՅՈՂՆԵՐ</t>
  </si>
  <si>
    <t>Բնակավայրերի սեզոնային աշխատանքներ իրականացնող վարորոդ</t>
  </si>
  <si>
    <t>Պահակ</t>
  </si>
  <si>
    <t>ՖԻՆԱՆՍԱՏՆՏԵՍԱԿԱՆ ԵՎ ԵԿԱՄՈՒՏՆԵՐԻ ՀԱՇՎԱՌՄԱՆ  ԲԱԺԻՆ</t>
  </si>
  <si>
    <t>ՔԱՂԱՔԱՇԻՆՈՒԹՅԱՆ, ՀՈՂԻ ՎԵՐԱՀՍԿՈՂՈՒԹՅԱՆ ԿՈՄՈՒՆԱԼ ՏՆՏԵՍՈՒԹՅԱՆ, ՏՐԱՆՍՊՈՐՏԻ ԵՎ ՀԱՄԱՏԻՐՈՒԹՅՈՒՆՆԵՐԻ ՀԱՄԱԿԱՐԳՄԱՆ ԲԱԺԻՆ</t>
  </si>
  <si>
    <t>ԵԿԱՄՈՒՏՆԵՐԻ ՀԱՎԱՔԱԳՐՄԱՆ ԵՎ ՔԱՂԱՔԱՑԻՆԵՐԻ ՍՊԱՍԱՐԿՄԱՆ ԿԱԶՄԱԿԵՐՊՄԱՆ ԲԱԺԻՆ</t>
  </si>
  <si>
    <t>ԲՆԱՊԱՀՊԱՆՈՒԹՅԱՆ, ԳՅՈՒՂԱՏՆՏԵՍՈՒԹՅԱՆ ԵՎ ՏՆՏԵՍԱԿԱՆ ԶԱՐԳԱԶՄԱՆ ԾՐԱԳՐԵՐԻ ԲԱԺԻՆ</t>
  </si>
  <si>
    <t>Քաղաքաշինության և կապիտալ ծրագրերի պատասխանատու</t>
  </si>
  <si>
    <t>Աշխատողների քանակը - 69</t>
  </si>
  <si>
    <t xml:space="preserve">ՀԱՅԱՍՏԱՆԻ ՀԱՆՐԱՊԵՏՈՒԹՅԱՆ ՍՅՈՒՆԻՔԻ ՄԱՐԶԻ ՔԱՋԱՐԱՆԻ   ՀԱՄԱՅՆՔԱՊԵՏԱՐԱՆԻ  2023 ԹՎԱԿԱՆԻ ԱՇԽԱՏԱԿԱԶՄԻ  ԱՇԽԱՏԱԿԻՑՆԵՐԻ ԹՎԱՔԱՆԱԿԸ,  ՀԱՍՏԻՔԱՑՈՒՑԱԿԸ  ԵՎ  ՊԱՇՏՈՆԱՅԻՆ  ԴՐՈՒՅՔԱՉԱՓԵՐԸ </t>
  </si>
  <si>
    <t>ՀԱՄԱՅՆՔԻ ՂԵԿԱՎԱՐ՝                                   ՄԱՆՎԵԼ ՓԱՐԱՄԱԶՅԱՆ</t>
  </si>
  <si>
    <t>Հավելված 2
Հայաստանի Հանրապետության Սյունիքի մարզի Քաջարան համայնքի ավագանու 2022 թվականի  դեկտեմբերի  27 -ի  N  25-Ա որոշման</t>
  </si>
  <si>
    <t xml:space="preserve">Օժանդակ բանվոր </t>
  </si>
  <si>
    <t>Առաջատար մասնագետ/ՔԿԱԳ/</t>
  </si>
  <si>
    <t>Հաստիքացուցակը և պաշտոնային դրույքաչափերը` 14 809 000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</si>
</sst>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р_.;[Red]#,##0_р_."/>
    <numFmt numFmtId="165" formatCode="#,##0;[Red]#,##0"/>
    <numFmt numFmtId="166" formatCode="0.0"/>
  </numFmts>
  <fonts count="9" x14ac:knownFonts="1">
    <font>
      <sz val="10"/>
      <name val="Arial Cyr"/>
      <family val="2"/>
    </font>
    <font>
      <sz val="10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u/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sz val="9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 applyAlignment="1">
      <alignment horizontal="center" vertical="center" wrapText="1"/>
    </xf>
    <xf numFmtId="1" fontId="1" fillId="2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" fontId="4" fillId="2" borderId="0" xfId="0" applyNumberFormat="1" applyFont="1" applyFill="1" applyBorder="1" applyAlignment="1">
      <alignment horizontal="center" vertical="center" wrapText="1"/>
    </xf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0" xfId="0" applyFont="1" applyFill="1" applyBorder="1"/>
    <xf numFmtId="0" fontId="1" fillId="2" borderId="0" xfId="0" applyFont="1" applyFill="1" applyBorder="1" applyAlignment="1">
      <alignment horizontal="left" vertical="center" wrapText="1"/>
    </xf>
    <xf numFmtId="3" fontId="2" fillId="2" borderId="0" xfId="0" applyNumberFormat="1" applyFont="1" applyFill="1" applyBorder="1" applyAlignment="1">
      <alignment horizontal="center" vertical="center" wrapText="1"/>
    </xf>
    <xf numFmtId="165" fontId="1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49" fontId="1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1" fillId="2" borderId="0" xfId="0" applyFont="1" applyFill="1" applyBorder="1" applyAlignment="1"/>
    <xf numFmtId="0" fontId="5" fillId="2" borderId="0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 vertical="center" textRotation="90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" fontId="4" fillId="2" borderId="6" xfId="0" applyNumberFormat="1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1" fontId="4" fillId="2" borderId="8" xfId="0" applyNumberFormat="1" applyFont="1" applyFill="1" applyBorder="1" applyAlignment="1">
      <alignment horizontal="center" vertical="center" wrapText="1"/>
    </xf>
    <xf numFmtId="1" fontId="4" fillId="2" borderId="9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65" fontId="4" fillId="2" borderId="5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8" fillId="2" borderId="4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5" fontId="7" fillId="2" borderId="5" xfId="0" applyNumberFormat="1" applyFont="1" applyFill="1" applyBorder="1" applyAlignment="1">
      <alignment horizontal="center" vertical="center" wrapText="1"/>
    </xf>
    <xf numFmtId="165" fontId="7" fillId="2" borderId="1" xfId="0" applyNumberFormat="1" applyFont="1" applyFill="1" applyBorder="1" applyAlignment="1">
      <alignment horizontal="center" vertical="center" wrapText="1"/>
    </xf>
    <xf numFmtId="165" fontId="7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240"/>
  <sheetViews>
    <sheetView tabSelected="1" topLeftCell="A80" workbookViewId="0">
      <selection activeCell="C71" sqref="C71:C81"/>
    </sheetView>
  </sheetViews>
  <sheetFormatPr defaultRowHeight="16.5" x14ac:dyDescent="0.3"/>
  <cols>
    <col min="1" max="1" width="5.5703125" style="1" customWidth="1"/>
    <col min="2" max="2" width="53" style="2" customWidth="1"/>
    <col min="3" max="3" width="6.7109375" style="1" customWidth="1"/>
    <col min="4" max="4" width="12.7109375" style="5" customWidth="1"/>
    <col min="5" max="5" width="9.140625" style="4" hidden="1" customWidth="1"/>
    <col min="6" max="6" width="32.28515625" style="3" customWidth="1"/>
    <col min="7" max="7" width="19" style="3" customWidth="1"/>
    <col min="8" max="8" width="11.85546875" style="3" customWidth="1"/>
    <col min="9" max="9" width="11.5703125" style="3" customWidth="1"/>
    <col min="10" max="52" width="9.140625" style="3"/>
    <col min="53" max="16384" width="9.140625" style="4"/>
  </cols>
  <sheetData>
    <row r="1" spans="1:52" ht="34.5" customHeight="1" x14ac:dyDescent="0.25">
      <c r="D1" s="74" t="s">
        <v>53</v>
      </c>
      <c r="E1" s="74"/>
      <c r="F1" s="74"/>
    </row>
    <row r="2" spans="1:52" ht="27" customHeight="1" x14ac:dyDescent="0.25">
      <c r="D2" s="74"/>
      <c r="E2" s="74"/>
      <c r="F2" s="74"/>
    </row>
    <row r="3" spans="1:52" ht="38.25" customHeight="1" x14ac:dyDescent="0.3"/>
    <row r="4" spans="1:52" ht="17.25" customHeight="1" x14ac:dyDescent="0.25">
      <c r="D4" s="47"/>
      <c r="E4" s="47"/>
      <c r="F4" s="47"/>
    </row>
    <row r="5" spans="1:52" s="7" customFormat="1" ht="55.5" customHeight="1" x14ac:dyDescent="0.2">
      <c r="A5" s="75" t="s">
        <v>51</v>
      </c>
      <c r="B5" s="75"/>
      <c r="C5" s="75"/>
      <c r="D5" s="75"/>
      <c r="E5" s="75"/>
      <c r="F5" s="7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s="7" customFormat="1" ht="12" customHeight="1" x14ac:dyDescent="0.2">
      <c r="A6" s="48"/>
      <c r="B6" s="48"/>
      <c r="C6" s="48"/>
      <c r="D6" s="48"/>
      <c r="E6" s="48"/>
      <c r="F6" s="4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</row>
    <row r="7" spans="1:52" s="49" customFormat="1" ht="21.75" customHeight="1" x14ac:dyDescent="0.2">
      <c r="A7" s="49" t="s">
        <v>0</v>
      </c>
      <c r="B7" s="76" t="s">
        <v>50</v>
      </c>
      <c r="C7" s="76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</row>
    <row r="8" spans="1:52" s="49" customFormat="1" ht="21.75" customHeight="1" x14ac:dyDescent="0.2">
      <c r="A8" s="49" t="s">
        <v>1</v>
      </c>
      <c r="B8" s="76" t="s">
        <v>56</v>
      </c>
      <c r="C8" s="76"/>
      <c r="D8" s="76"/>
      <c r="E8" s="76"/>
      <c r="F8" s="76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</row>
    <row r="9" spans="1:52" ht="15" customHeight="1" thickBot="1" x14ac:dyDescent="0.3">
      <c r="A9" s="53"/>
      <c r="B9" s="41"/>
      <c r="C9" s="53"/>
      <c r="D9" s="54"/>
      <c r="E9" s="1"/>
    </row>
    <row r="10" spans="1:52" s="10" customFormat="1" ht="28.5" customHeight="1" x14ac:dyDescent="0.2">
      <c r="A10" s="77" t="s">
        <v>2</v>
      </c>
      <c r="B10" s="79" t="s">
        <v>3</v>
      </c>
      <c r="C10" s="81" t="s">
        <v>4</v>
      </c>
      <c r="D10" s="81" t="s">
        <v>5</v>
      </c>
      <c r="E10" s="55"/>
      <c r="F10" s="83" t="s">
        <v>30</v>
      </c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s="10" customFormat="1" ht="53.25" customHeight="1" x14ac:dyDescent="0.2">
      <c r="A11" s="78"/>
      <c r="B11" s="80"/>
      <c r="C11" s="82"/>
      <c r="D11" s="82"/>
      <c r="E11" s="52"/>
      <c r="F11" s="8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s="7" customFormat="1" ht="21" customHeight="1" x14ac:dyDescent="0.2">
      <c r="A12" s="56">
        <v>1</v>
      </c>
      <c r="B12" s="11">
        <v>2</v>
      </c>
      <c r="C12" s="11">
        <v>3</v>
      </c>
      <c r="D12" s="12">
        <v>4</v>
      </c>
      <c r="E12" s="11"/>
      <c r="F12" s="57">
        <v>5</v>
      </c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</row>
    <row r="13" spans="1:52" s="7" customFormat="1" ht="36" customHeight="1" x14ac:dyDescent="0.2">
      <c r="A13" s="85" t="s">
        <v>6</v>
      </c>
      <c r="B13" s="86"/>
      <c r="C13" s="86"/>
      <c r="D13" s="86"/>
      <c r="E13" s="86"/>
      <c r="F13" s="87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</row>
    <row r="14" spans="1:52" s="7" customFormat="1" ht="30" customHeight="1" x14ac:dyDescent="0.2">
      <c r="A14" s="56">
        <v>1</v>
      </c>
      <c r="B14" s="13" t="s">
        <v>7</v>
      </c>
      <c r="C14" s="14">
        <v>1</v>
      </c>
      <c r="D14" s="15">
        <v>440000</v>
      </c>
      <c r="E14" s="11"/>
      <c r="F14" s="58">
        <f>+D14*C14</f>
        <v>440000</v>
      </c>
      <c r="G14" s="6"/>
      <c r="H14" s="17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</row>
    <row r="15" spans="1:52" s="7" customFormat="1" ht="30" customHeight="1" x14ac:dyDescent="0.2">
      <c r="A15" s="56">
        <v>2</v>
      </c>
      <c r="B15" s="13" t="s">
        <v>23</v>
      </c>
      <c r="C15" s="14">
        <v>1</v>
      </c>
      <c r="D15" s="16">
        <v>358000</v>
      </c>
      <c r="E15" s="11"/>
      <c r="F15" s="58">
        <f t="shared" ref="F15:F16" si="0">+D15*C15</f>
        <v>358000</v>
      </c>
      <c r="G15" s="6"/>
      <c r="H15" s="17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</row>
    <row r="16" spans="1:52" s="7" customFormat="1" ht="30" customHeight="1" x14ac:dyDescent="0.2">
      <c r="A16" s="56">
        <v>3</v>
      </c>
      <c r="B16" s="13" t="s">
        <v>27</v>
      </c>
      <c r="C16" s="14">
        <v>1</v>
      </c>
      <c r="D16" s="16">
        <v>358000</v>
      </c>
      <c r="E16" s="11"/>
      <c r="F16" s="58">
        <f t="shared" si="0"/>
        <v>358000</v>
      </c>
      <c r="G16" s="18"/>
      <c r="H16" s="17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</row>
    <row r="17" spans="1:52" s="24" customFormat="1" ht="30" customHeight="1" x14ac:dyDescent="0.2">
      <c r="A17" s="59"/>
      <c r="B17" s="19" t="s">
        <v>28</v>
      </c>
      <c r="C17" s="20">
        <f>SUM(C14:C16)</f>
        <v>3</v>
      </c>
      <c r="D17" s="20"/>
      <c r="E17" s="20">
        <f t="shared" ref="E17:F17" si="1">SUM(E14:E16)</f>
        <v>0</v>
      </c>
      <c r="F17" s="60">
        <f t="shared" si="1"/>
        <v>1156000</v>
      </c>
      <c r="G17" s="21"/>
      <c r="H17" s="22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24" customFormat="1" ht="43.5" customHeight="1" x14ac:dyDescent="0.2">
      <c r="A18" s="85" t="s">
        <v>8</v>
      </c>
      <c r="B18" s="86"/>
      <c r="C18" s="86"/>
      <c r="D18" s="86"/>
      <c r="E18" s="86"/>
      <c r="F18" s="87"/>
      <c r="G18" s="6"/>
      <c r="H18" s="17"/>
      <c r="I18" s="22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7" customFormat="1" ht="30" customHeight="1" x14ac:dyDescent="0.2">
      <c r="A19" s="56">
        <v>4</v>
      </c>
      <c r="B19" s="13" t="s">
        <v>9</v>
      </c>
      <c r="C19" s="14">
        <v>2</v>
      </c>
      <c r="D19" s="16">
        <v>315000</v>
      </c>
      <c r="E19" s="11"/>
      <c r="F19" s="58">
        <f>+D19*C19</f>
        <v>630000</v>
      </c>
      <c r="G19" s="6"/>
      <c r="H19" s="17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</row>
    <row r="20" spans="1:52" s="7" customFormat="1" ht="30" customHeight="1" x14ac:dyDescent="0.2">
      <c r="A20" s="56">
        <v>5</v>
      </c>
      <c r="B20" s="13" t="s">
        <v>10</v>
      </c>
      <c r="C20" s="14">
        <v>1</v>
      </c>
      <c r="D20" s="16">
        <v>260000</v>
      </c>
      <c r="E20" s="11"/>
      <c r="F20" s="58">
        <f t="shared" ref="F20:F21" si="2">+D20*C20</f>
        <v>260000</v>
      </c>
      <c r="G20" s="6"/>
      <c r="H20" s="17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</row>
    <row r="21" spans="1:52" s="7" customFormat="1" ht="30" customHeight="1" x14ac:dyDescent="0.2">
      <c r="A21" s="56">
        <v>6</v>
      </c>
      <c r="B21" s="13" t="s">
        <v>11</v>
      </c>
      <c r="C21" s="14">
        <v>1</v>
      </c>
      <c r="D21" s="16">
        <v>300000</v>
      </c>
      <c r="E21" s="25"/>
      <c r="F21" s="58">
        <f t="shared" si="2"/>
        <v>300000</v>
      </c>
      <c r="G21" s="6"/>
      <c r="H21" s="17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</row>
    <row r="22" spans="1:52" s="24" customFormat="1" ht="30" customHeight="1" x14ac:dyDescent="0.2">
      <c r="A22" s="59"/>
      <c r="B22" s="19" t="s">
        <v>28</v>
      </c>
      <c r="C22" s="20">
        <f>SUM(C19:C21)</f>
        <v>4</v>
      </c>
      <c r="D22" s="20"/>
      <c r="E22" s="20">
        <f>SUM(E20:E21)</f>
        <v>0</v>
      </c>
      <c r="F22" s="60">
        <f>SUM(F19:F21)</f>
        <v>1190000</v>
      </c>
      <c r="G22" s="21"/>
      <c r="H22" s="22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24" customFormat="1" ht="30" customHeight="1" x14ac:dyDescent="0.2">
      <c r="A23" s="85" t="s">
        <v>24</v>
      </c>
      <c r="B23" s="86"/>
      <c r="C23" s="86"/>
      <c r="D23" s="86"/>
      <c r="E23" s="86"/>
      <c r="F23" s="87"/>
      <c r="G23" s="6"/>
      <c r="H23" s="17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7" customFormat="1" ht="39.75" customHeight="1" x14ac:dyDescent="0.2">
      <c r="A24" s="56">
        <v>7</v>
      </c>
      <c r="B24" s="13" t="s">
        <v>31</v>
      </c>
      <c r="C24" s="14">
        <v>1</v>
      </c>
      <c r="D24" s="16">
        <v>200000</v>
      </c>
      <c r="E24" s="11"/>
      <c r="F24" s="58">
        <f>+C24*D24</f>
        <v>200000</v>
      </c>
      <c r="G24" s="6"/>
      <c r="H24" s="1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</row>
    <row r="25" spans="1:52" s="7" customFormat="1" ht="28.5" customHeight="1" x14ac:dyDescent="0.2">
      <c r="A25" s="56">
        <v>8</v>
      </c>
      <c r="B25" s="13" t="s">
        <v>32</v>
      </c>
      <c r="C25" s="14">
        <v>1</v>
      </c>
      <c r="D25" s="16">
        <v>200000</v>
      </c>
      <c r="E25" s="11"/>
      <c r="F25" s="58">
        <f t="shared" ref="F25:F27" si="3">+C25*D25</f>
        <v>200000</v>
      </c>
      <c r="G25" s="6"/>
      <c r="H25" s="17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</row>
    <row r="26" spans="1:52" s="7" customFormat="1" ht="33.75" customHeight="1" x14ac:dyDescent="0.2">
      <c r="A26" s="56">
        <v>9</v>
      </c>
      <c r="B26" s="13" t="s">
        <v>34</v>
      </c>
      <c r="C26" s="14">
        <v>1</v>
      </c>
      <c r="D26" s="16">
        <v>250000</v>
      </c>
      <c r="E26" s="25"/>
      <c r="F26" s="58">
        <f t="shared" si="3"/>
        <v>250000</v>
      </c>
      <c r="G26" s="18"/>
      <c r="H26" s="17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</row>
    <row r="27" spans="1:52" s="7" customFormat="1" ht="33.75" customHeight="1" x14ac:dyDescent="0.2">
      <c r="A27" s="56">
        <v>10</v>
      </c>
      <c r="B27" s="13" t="s">
        <v>33</v>
      </c>
      <c r="C27" s="14">
        <v>1</v>
      </c>
      <c r="D27" s="16">
        <v>250000</v>
      </c>
      <c r="E27" s="25"/>
      <c r="F27" s="58">
        <f t="shared" si="3"/>
        <v>250000</v>
      </c>
      <c r="G27" s="18"/>
      <c r="H27" s="17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</row>
    <row r="28" spans="1:52" s="24" customFormat="1" ht="30" customHeight="1" x14ac:dyDescent="0.2">
      <c r="A28" s="59"/>
      <c r="B28" s="19" t="s">
        <v>28</v>
      </c>
      <c r="C28" s="20">
        <f>SUM(C24:C27)</f>
        <v>4</v>
      </c>
      <c r="D28" s="20"/>
      <c r="E28" s="20">
        <f t="shared" ref="E28" si="4">SUM(E24:E26)</f>
        <v>0</v>
      </c>
      <c r="F28" s="60">
        <f>SUM(F24:F27)</f>
        <v>900000</v>
      </c>
      <c r="G28" s="21"/>
      <c r="H28" s="22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s="24" customFormat="1" ht="30" customHeight="1" x14ac:dyDescent="0.2">
      <c r="A29" s="85" t="s">
        <v>12</v>
      </c>
      <c r="B29" s="86"/>
      <c r="C29" s="86"/>
      <c r="D29" s="86"/>
      <c r="E29" s="86"/>
      <c r="F29" s="87"/>
      <c r="G29" s="6"/>
      <c r="H29" s="17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7" customFormat="1" ht="30" customHeight="1" x14ac:dyDescent="0.2">
      <c r="A30" s="61">
        <v>11</v>
      </c>
      <c r="B30" s="27" t="s">
        <v>13</v>
      </c>
      <c r="C30" s="26">
        <v>1</v>
      </c>
      <c r="D30" s="16">
        <v>350000</v>
      </c>
      <c r="E30" s="11"/>
      <c r="F30" s="58">
        <f>+C30*D30</f>
        <v>350000</v>
      </c>
      <c r="G30" s="17"/>
      <c r="H30" s="17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</row>
    <row r="31" spans="1:52" s="7" customFormat="1" ht="30" customHeight="1" x14ac:dyDescent="0.2">
      <c r="A31" s="88" t="s">
        <v>41</v>
      </c>
      <c r="B31" s="89"/>
      <c r="C31" s="89"/>
      <c r="D31" s="89"/>
      <c r="E31" s="89"/>
      <c r="F31" s="90"/>
      <c r="G31" s="17"/>
      <c r="H31" s="1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</row>
    <row r="32" spans="1:52" s="7" customFormat="1" ht="30" customHeight="1" x14ac:dyDescent="0.2">
      <c r="A32" s="61">
        <v>12</v>
      </c>
      <c r="B32" s="27" t="s">
        <v>15</v>
      </c>
      <c r="C32" s="26">
        <v>1</v>
      </c>
      <c r="D32" s="16">
        <v>270000</v>
      </c>
      <c r="E32" s="11"/>
      <c r="F32" s="58">
        <f>C32*D32</f>
        <v>270000</v>
      </c>
      <c r="G32" s="17"/>
      <c r="H32" s="1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</row>
    <row r="33" spans="1:52" s="7" customFormat="1" ht="30" customHeight="1" x14ac:dyDescent="0.2">
      <c r="A33" s="61">
        <v>13</v>
      </c>
      <c r="B33" s="27" t="s">
        <v>15</v>
      </c>
      <c r="C33" s="26">
        <v>1</v>
      </c>
      <c r="D33" s="16">
        <v>270000</v>
      </c>
      <c r="E33" s="11"/>
      <c r="F33" s="58">
        <f t="shared" ref="F33:F35" si="5">C33*D33</f>
        <v>270000</v>
      </c>
      <c r="G33" s="17"/>
      <c r="H33" s="17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</row>
    <row r="34" spans="1:52" s="7" customFormat="1" ht="42" customHeight="1" x14ac:dyDescent="0.2">
      <c r="A34" s="61">
        <v>14</v>
      </c>
      <c r="B34" s="27" t="s">
        <v>16</v>
      </c>
      <c r="C34" s="26">
        <v>3</v>
      </c>
      <c r="D34" s="16">
        <v>168000</v>
      </c>
      <c r="E34" s="11"/>
      <c r="F34" s="58">
        <f t="shared" si="5"/>
        <v>504000</v>
      </c>
      <c r="G34" s="17"/>
      <c r="H34" s="17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</row>
    <row r="35" spans="1:52" s="7" customFormat="1" ht="42" customHeight="1" x14ac:dyDescent="0.2">
      <c r="A35" s="61">
        <v>15</v>
      </c>
      <c r="B35" s="27" t="s">
        <v>55</v>
      </c>
      <c r="C35" s="26">
        <v>1</v>
      </c>
      <c r="D35" s="16">
        <v>168000</v>
      </c>
      <c r="E35" s="11"/>
      <c r="F35" s="58">
        <f t="shared" si="5"/>
        <v>168000</v>
      </c>
      <c r="G35" s="17"/>
      <c r="H35" s="17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</row>
    <row r="36" spans="1:52" s="29" customFormat="1" ht="30" customHeight="1" x14ac:dyDescent="0.2">
      <c r="A36" s="62"/>
      <c r="B36" s="19" t="s">
        <v>28</v>
      </c>
      <c r="C36" s="45">
        <f>SUM(C32:C35)</f>
        <v>6</v>
      </c>
      <c r="D36" s="51"/>
      <c r="E36" s="30"/>
      <c r="F36" s="60">
        <f>SUM(F32:F35)</f>
        <v>1212000</v>
      </c>
      <c r="G36" s="46"/>
      <c r="H36" s="46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</row>
    <row r="37" spans="1:52" s="7" customFormat="1" ht="30" customHeight="1" x14ac:dyDescent="0.2">
      <c r="A37" s="71" t="s">
        <v>45</v>
      </c>
      <c r="B37" s="72"/>
      <c r="C37" s="72"/>
      <c r="D37" s="72"/>
      <c r="E37" s="72"/>
      <c r="F37" s="73"/>
      <c r="G37" s="6"/>
      <c r="H37" s="17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</row>
    <row r="38" spans="1:52" s="7" customFormat="1" ht="30" customHeight="1" x14ac:dyDescent="0.2">
      <c r="A38" s="61">
        <v>16</v>
      </c>
      <c r="B38" s="27" t="s">
        <v>14</v>
      </c>
      <c r="C38" s="26">
        <v>1</v>
      </c>
      <c r="D38" s="16">
        <v>315000</v>
      </c>
      <c r="E38" s="16"/>
      <c r="F38" s="58">
        <f>+C38*D38</f>
        <v>315000</v>
      </c>
      <c r="G38" s="6"/>
      <c r="H38" s="1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</row>
    <row r="39" spans="1:52" s="29" customFormat="1" ht="44.25" customHeight="1" x14ac:dyDescent="0.2">
      <c r="A39" s="61">
        <v>17</v>
      </c>
      <c r="B39" s="27" t="s">
        <v>15</v>
      </c>
      <c r="C39" s="26">
        <v>3</v>
      </c>
      <c r="D39" s="16">
        <v>270000</v>
      </c>
      <c r="E39" s="16"/>
      <c r="F39" s="58">
        <f t="shared" ref="F39:F40" si="6">+C39*D39</f>
        <v>810000</v>
      </c>
      <c r="G39" s="6"/>
      <c r="H39" s="1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</row>
    <row r="40" spans="1:52" s="7" customFormat="1" ht="30" customHeight="1" x14ac:dyDescent="0.2">
      <c r="A40" s="61">
        <v>18</v>
      </c>
      <c r="B40" s="27" t="s">
        <v>16</v>
      </c>
      <c r="C40" s="26">
        <v>1</v>
      </c>
      <c r="D40" s="16">
        <v>168000</v>
      </c>
      <c r="E40" s="16"/>
      <c r="F40" s="58">
        <f t="shared" si="6"/>
        <v>168000</v>
      </c>
      <c r="G40" s="6"/>
      <c r="H40" s="17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</row>
    <row r="41" spans="1:52" s="24" customFormat="1" ht="30" customHeight="1" x14ac:dyDescent="0.2">
      <c r="A41" s="59"/>
      <c r="B41" s="19" t="s">
        <v>28</v>
      </c>
      <c r="C41" s="20">
        <f>SUM(C38:C40)</f>
        <v>5</v>
      </c>
      <c r="D41" s="20"/>
      <c r="E41" s="20" t="e">
        <f>+E38+#REF!+E39+E40+#REF!</f>
        <v>#REF!</v>
      </c>
      <c r="F41" s="60">
        <f>SUM(F38:F40)</f>
        <v>1293000</v>
      </c>
      <c r="G41" s="21"/>
      <c r="H41" s="22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7" customFormat="1" ht="41.25" customHeight="1" x14ac:dyDescent="0.2">
      <c r="A42" s="71" t="s">
        <v>46</v>
      </c>
      <c r="B42" s="72"/>
      <c r="C42" s="72"/>
      <c r="D42" s="72"/>
      <c r="E42" s="72"/>
      <c r="F42" s="73"/>
      <c r="G42" s="6"/>
      <c r="H42" s="17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</row>
    <row r="43" spans="1:52" s="7" customFormat="1" ht="30" customHeight="1" x14ac:dyDescent="0.2">
      <c r="A43" s="61">
        <v>19</v>
      </c>
      <c r="B43" s="27" t="s">
        <v>14</v>
      </c>
      <c r="C43" s="26">
        <v>1</v>
      </c>
      <c r="D43" s="16">
        <v>315000</v>
      </c>
      <c r="E43" s="11"/>
      <c r="F43" s="58">
        <f>+C43*D43</f>
        <v>315000</v>
      </c>
      <c r="G43" s="6"/>
      <c r="H43" s="17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</row>
    <row r="44" spans="1:52" s="29" customFormat="1" ht="49.5" customHeight="1" x14ac:dyDescent="0.2">
      <c r="A44" s="61">
        <v>20</v>
      </c>
      <c r="B44" s="27" t="s">
        <v>15</v>
      </c>
      <c r="C44" s="26">
        <v>3</v>
      </c>
      <c r="D44" s="16">
        <v>270000</v>
      </c>
      <c r="E44" s="30"/>
      <c r="F44" s="58">
        <f t="shared" ref="F44:F45" si="7">+C44*D44</f>
        <v>810000</v>
      </c>
      <c r="G44" s="6"/>
      <c r="H44" s="17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</row>
    <row r="45" spans="1:52" s="29" customFormat="1" ht="56.25" customHeight="1" x14ac:dyDescent="0.2">
      <c r="A45" s="61">
        <v>21</v>
      </c>
      <c r="B45" s="27" t="s">
        <v>16</v>
      </c>
      <c r="C45" s="26">
        <v>4</v>
      </c>
      <c r="D45" s="16">
        <v>168000</v>
      </c>
      <c r="E45" s="30"/>
      <c r="F45" s="58">
        <f t="shared" si="7"/>
        <v>672000</v>
      </c>
      <c r="G45" s="6"/>
      <c r="H45" s="17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</row>
    <row r="46" spans="1:52" s="24" customFormat="1" ht="30" customHeight="1" x14ac:dyDescent="0.2">
      <c r="A46" s="59"/>
      <c r="B46" s="19" t="s">
        <v>28</v>
      </c>
      <c r="C46" s="20">
        <f>SUM(C43:C45)</f>
        <v>8</v>
      </c>
      <c r="D46" s="20"/>
      <c r="E46" s="20" t="e">
        <f>+E43+#REF!+E44+#REF!+#REF!+E45+#REF!</f>
        <v>#REF!</v>
      </c>
      <c r="F46" s="60">
        <f>SUM(F43:F45)</f>
        <v>1797000</v>
      </c>
      <c r="G46" s="21"/>
      <c r="H46" s="22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32" customFormat="1" ht="39" customHeight="1" x14ac:dyDescent="0.2">
      <c r="A47" s="71" t="s">
        <v>47</v>
      </c>
      <c r="B47" s="72"/>
      <c r="C47" s="72"/>
      <c r="D47" s="72"/>
      <c r="E47" s="72"/>
      <c r="F47" s="73"/>
      <c r="G47" s="6"/>
      <c r="H47" s="17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</row>
    <row r="48" spans="1:52" s="7" customFormat="1" ht="30" customHeight="1" x14ac:dyDescent="0.2">
      <c r="A48" s="61">
        <v>22</v>
      </c>
      <c r="B48" s="27" t="s">
        <v>14</v>
      </c>
      <c r="C48" s="26">
        <v>1</v>
      </c>
      <c r="D48" s="16">
        <v>315000</v>
      </c>
      <c r="E48" s="11"/>
      <c r="F48" s="58">
        <f>+C48*D48</f>
        <v>315000</v>
      </c>
      <c r="G48" s="6"/>
      <c r="H48" s="17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</row>
    <row r="49" spans="1:52" s="29" customFormat="1" ht="30" customHeight="1" x14ac:dyDescent="0.2">
      <c r="A49" s="61">
        <v>23</v>
      </c>
      <c r="B49" s="27" t="s">
        <v>15</v>
      </c>
      <c r="C49" s="26">
        <v>2</v>
      </c>
      <c r="D49" s="16">
        <v>270000</v>
      </c>
      <c r="E49" s="30"/>
      <c r="F49" s="58">
        <f t="shared" ref="F49:F51" si="8">+C49*D49</f>
        <v>540000</v>
      </c>
      <c r="G49" s="6"/>
      <c r="H49" s="17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</row>
    <row r="50" spans="1:52" s="29" customFormat="1" ht="30" customHeight="1" x14ac:dyDescent="0.2">
      <c r="A50" s="61">
        <v>24</v>
      </c>
      <c r="B50" s="27" t="s">
        <v>16</v>
      </c>
      <c r="C50" s="26">
        <v>3</v>
      </c>
      <c r="D50" s="16">
        <v>168000</v>
      </c>
      <c r="E50" s="30"/>
      <c r="F50" s="58">
        <f t="shared" si="8"/>
        <v>504000</v>
      </c>
      <c r="G50" s="6"/>
      <c r="H50" s="17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</row>
    <row r="51" spans="1:52" s="7" customFormat="1" ht="30" customHeight="1" x14ac:dyDescent="0.2">
      <c r="A51" s="61">
        <v>25</v>
      </c>
      <c r="B51" s="27" t="s">
        <v>17</v>
      </c>
      <c r="C51" s="26">
        <v>4</v>
      </c>
      <c r="D51" s="16">
        <v>138000</v>
      </c>
      <c r="E51" s="11"/>
      <c r="F51" s="58">
        <f t="shared" si="8"/>
        <v>552000</v>
      </c>
      <c r="G51" s="6"/>
      <c r="H51" s="17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</row>
    <row r="52" spans="1:52" s="24" customFormat="1" ht="39" customHeight="1" x14ac:dyDescent="0.2">
      <c r="A52" s="59"/>
      <c r="B52" s="19" t="s">
        <v>28</v>
      </c>
      <c r="C52" s="20">
        <f>SUM(C48:C51)</f>
        <v>10</v>
      </c>
      <c r="D52" s="20"/>
      <c r="E52" s="20" t="e">
        <f>+E48+#REF!+E49+E50+E51</f>
        <v>#REF!</v>
      </c>
      <c r="F52" s="60">
        <f>SUM(F48:F51)</f>
        <v>1911000</v>
      </c>
      <c r="G52" s="21"/>
      <c r="H52" s="22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6" customFormat="1" ht="39.75" customHeight="1" x14ac:dyDescent="0.2">
      <c r="A53" s="71" t="s">
        <v>48</v>
      </c>
      <c r="B53" s="72"/>
      <c r="C53" s="72"/>
      <c r="D53" s="72"/>
      <c r="E53" s="72"/>
      <c r="F53" s="73"/>
      <c r="H53" s="17"/>
    </row>
    <row r="54" spans="1:52" s="29" customFormat="1" ht="30" customHeight="1" x14ac:dyDescent="0.2">
      <c r="A54" s="61">
        <v>26</v>
      </c>
      <c r="B54" s="27" t="s">
        <v>14</v>
      </c>
      <c r="C54" s="26">
        <v>1</v>
      </c>
      <c r="D54" s="16">
        <v>315000</v>
      </c>
      <c r="E54" s="30"/>
      <c r="F54" s="58">
        <f>+C54*D54</f>
        <v>315000</v>
      </c>
      <c r="G54" s="6"/>
      <c r="H54" s="17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1:52" s="29" customFormat="1" ht="30" customHeight="1" x14ac:dyDescent="0.2">
      <c r="A55" s="61">
        <v>27</v>
      </c>
      <c r="B55" s="27" t="s">
        <v>15</v>
      </c>
      <c r="C55" s="26">
        <v>2</v>
      </c>
      <c r="D55" s="16">
        <v>270000</v>
      </c>
      <c r="E55" s="30"/>
      <c r="F55" s="58">
        <f t="shared" ref="F55:F56" si="9">+C55*D55</f>
        <v>540000</v>
      </c>
      <c r="G55" s="6"/>
      <c r="H55" s="17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1:52" s="29" customFormat="1" ht="30" customHeight="1" x14ac:dyDescent="0.2">
      <c r="A56" s="61">
        <v>28</v>
      </c>
      <c r="B56" s="27" t="s">
        <v>16</v>
      </c>
      <c r="C56" s="26">
        <v>2</v>
      </c>
      <c r="D56" s="16">
        <v>168000</v>
      </c>
      <c r="E56" s="30"/>
      <c r="F56" s="58">
        <f t="shared" si="9"/>
        <v>336000</v>
      </c>
      <c r="G56" s="6"/>
      <c r="H56" s="17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1:52" s="24" customFormat="1" ht="30" customHeight="1" x14ac:dyDescent="0.2">
      <c r="A57" s="59"/>
      <c r="B57" s="19" t="s">
        <v>28</v>
      </c>
      <c r="C57" s="20">
        <f>+C54+C55+C56</f>
        <v>5</v>
      </c>
      <c r="D57" s="20"/>
      <c r="E57" s="20">
        <f t="shared" ref="E57:F57" si="10">+E54+E55+E56</f>
        <v>0</v>
      </c>
      <c r="F57" s="60">
        <f t="shared" si="10"/>
        <v>1191000</v>
      </c>
      <c r="G57" s="21"/>
      <c r="H57" s="22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7" customFormat="1" ht="48" customHeight="1" x14ac:dyDescent="0.2">
      <c r="A58" s="71" t="s">
        <v>35</v>
      </c>
      <c r="B58" s="72"/>
      <c r="C58" s="72"/>
      <c r="D58" s="72"/>
      <c r="E58" s="72"/>
      <c r="F58" s="73"/>
      <c r="G58" s="6"/>
      <c r="H58" s="17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</row>
    <row r="59" spans="1:52" s="29" customFormat="1" ht="30" customHeight="1" x14ac:dyDescent="0.2">
      <c r="A59" s="61">
        <v>29</v>
      </c>
      <c r="B59" s="27" t="s">
        <v>14</v>
      </c>
      <c r="C59" s="26">
        <v>1</v>
      </c>
      <c r="D59" s="16">
        <v>315000</v>
      </c>
      <c r="E59" s="30"/>
      <c r="F59" s="58">
        <f>+C59*D59</f>
        <v>315000</v>
      </c>
      <c r="G59" s="6"/>
      <c r="H59" s="17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1:52" s="29" customFormat="1" ht="30" customHeight="1" x14ac:dyDescent="0.2">
      <c r="A60" s="61">
        <v>30</v>
      </c>
      <c r="B60" s="27" t="s">
        <v>15</v>
      </c>
      <c r="C60" s="26">
        <v>2</v>
      </c>
      <c r="D60" s="16">
        <v>270000</v>
      </c>
      <c r="E60" s="30"/>
      <c r="F60" s="58">
        <f t="shared" ref="F60:F61" si="11">+C60*D60</f>
        <v>540000</v>
      </c>
      <c r="G60" s="6"/>
      <c r="H60" s="17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1:52" s="11" customFormat="1" ht="48.75" customHeight="1" x14ac:dyDescent="0.2">
      <c r="A61" s="61">
        <v>31</v>
      </c>
      <c r="B61" s="27" t="s">
        <v>18</v>
      </c>
      <c r="C61" s="26">
        <v>3</v>
      </c>
      <c r="D61" s="16">
        <v>168000</v>
      </c>
      <c r="F61" s="58">
        <f t="shared" si="11"/>
        <v>504000</v>
      </c>
      <c r="G61" s="6"/>
      <c r="H61" s="17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</row>
    <row r="62" spans="1:52" s="24" customFormat="1" ht="30" customHeight="1" x14ac:dyDescent="0.2">
      <c r="A62" s="59"/>
      <c r="B62" s="19" t="s">
        <v>28</v>
      </c>
      <c r="C62" s="20">
        <f>SUM(C59:C61)</f>
        <v>6</v>
      </c>
      <c r="D62" s="20"/>
      <c r="E62" s="20" t="e">
        <f>+E59+E60+E61+#REF!</f>
        <v>#REF!</v>
      </c>
      <c r="F62" s="60">
        <f>SUM(F59:F61)</f>
        <v>1359000</v>
      </c>
      <c r="G62" s="21"/>
      <c r="H62" s="22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s="24" customFormat="1" ht="30" customHeight="1" x14ac:dyDescent="0.2">
      <c r="A63" s="59"/>
      <c r="B63" s="19" t="s">
        <v>42</v>
      </c>
      <c r="C63" s="20">
        <f>C30+C36+C41+C46+C52+C57+C62</f>
        <v>41</v>
      </c>
      <c r="D63" s="20"/>
      <c r="E63" s="20" t="e">
        <f>E30+E36+E41+E46+E52+E57+E62</f>
        <v>#REF!</v>
      </c>
      <c r="F63" s="63">
        <f>F30+F36+F41+F46+F52+F57+F62</f>
        <v>9113000</v>
      </c>
      <c r="G63" s="21"/>
      <c r="H63" s="22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s="33" customFormat="1" ht="30" customHeight="1" x14ac:dyDescent="0.2">
      <c r="A64" s="71" t="s">
        <v>19</v>
      </c>
      <c r="B64" s="72"/>
      <c r="C64" s="72"/>
      <c r="D64" s="72"/>
      <c r="E64" s="72"/>
      <c r="F64" s="73"/>
      <c r="G64" s="6"/>
      <c r="H64" s="1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</row>
    <row r="65" spans="1:52" s="7" customFormat="1" ht="41.25" customHeight="1" x14ac:dyDescent="0.2">
      <c r="A65" s="56">
        <v>32</v>
      </c>
      <c r="B65" s="13" t="s">
        <v>49</v>
      </c>
      <c r="C65" s="14">
        <v>1</v>
      </c>
      <c r="D65" s="16">
        <v>315000</v>
      </c>
      <c r="E65" s="34"/>
      <c r="F65" s="58">
        <f>+C65*D65</f>
        <v>315000</v>
      </c>
      <c r="G65" s="18"/>
      <c r="H65" s="17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</row>
    <row r="66" spans="1:52" s="7" customFormat="1" ht="32.25" customHeight="1" x14ac:dyDescent="0.2">
      <c r="A66" s="56">
        <v>33</v>
      </c>
      <c r="B66" s="13" t="s">
        <v>43</v>
      </c>
      <c r="C66" s="14">
        <v>1</v>
      </c>
      <c r="D66" s="16">
        <v>135000</v>
      </c>
      <c r="E66" s="34"/>
      <c r="F66" s="58">
        <f t="shared" ref="F66:F68" si="12">+C66*D66</f>
        <v>135000</v>
      </c>
      <c r="G66" s="6"/>
      <c r="H66" s="17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</row>
    <row r="67" spans="1:52" s="7" customFormat="1" ht="34.5" customHeight="1" x14ac:dyDescent="0.2">
      <c r="A67" s="56">
        <v>34</v>
      </c>
      <c r="B67" s="13" t="s">
        <v>29</v>
      </c>
      <c r="C67" s="14">
        <v>1</v>
      </c>
      <c r="D67" s="16">
        <v>150000</v>
      </c>
      <c r="E67" s="34"/>
      <c r="F67" s="58">
        <f t="shared" si="12"/>
        <v>150000</v>
      </c>
      <c r="G67" s="18"/>
      <c r="H67" s="17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</row>
    <row r="68" spans="1:52" s="7" customFormat="1" ht="34.5" customHeight="1" x14ac:dyDescent="0.2">
      <c r="A68" s="56">
        <v>35</v>
      </c>
      <c r="B68" s="13" t="s">
        <v>29</v>
      </c>
      <c r="C68" s="14">
        <v>1</v>
      </c>
      <c r="D68" s="16">
        <v>80000</v>
      </c>
      <c r="E68" s="34"/>
      <c r="F68" s="58">
        <f t="shared" si="12"/>
        <v>80000</v>
      </c>
      <c r="G68" s="18"/>
      <c r="H68" s="17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</row>
    <row r="69" spans="1:52" s="24" customFormat="1" ht="30" customHeight="1" x14ac:dyDescent="0.2">
      <c r="A69" s="59"/>
      <c r="B69" s="19" t="s">
        <v>28</v>
      </c>
      <c r="C69" s="20">
        <f>SUM(C65:C68)</f>
        <v>4</v>
      </c>
      <c r="D69" s="20"/>
      <c r="E69" s="20" t="e">
        <f>+E65+#REF!+E71+E66+#REF!+#REF!+E67</f>
        <v>#REF!</v>
      </c>
      <c r="F69" s="60">
        <f>SUM(F65:F68)</f>
        <v>680000</v>
      </c>
      <c r="G69" s="21"/>
      <c r="H69" s="22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s="24" customFormat="1" ht="30" customHeight="1" x14ac:dyDescent="0.2">
      <c r="A70" s="71" t="s">
        <v>20</v>
      </c>
      <c r="B70" s="72"/>
      <c r="C70" s="72"/>
      <c r="D70" s="72"/>
      <c r="E70" s="72"/>
      <c r="F70" s="73"/>
      <c r="G70" s="6"/>
      <c r="H70" s="17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s="7" customFormat="1" ht="24.75" customHeight="1" x14ac:dyDescent="0.2">
      <c r="A71" s="56">
        <v>36</v>
      </c>
      <c r="B71" s="13" t="s">
        <v>25</v>
      </c>
      <c r="C71" s="14">
        <v>1</v>
      </c>
      <c r="D71" s="16">
        <v>200000</v>
      </c>
      <c r="E71" s="34"/>
      <c r="F71" s="58">
        <f>+C71*D71</f>
        <v>200000</v>
      </c>
      <c r="G71" s="6"/>
      <c r="H71" s="17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</row>
    <row r="72" spans="1:52" s="24" customFormat="1" ht="30" customHeight="1" x14ac:dyDescent="0.2">
      <c r="A72" s="64">
        <v>37</v>
      </c>
      <c r="B72" s="27" t="s">
        <v>38</v>
      </c>
      <c r="C72" s="16">
        <v>1</v>
      </c>
      <c r="D72" s="16">
        <v>120000</v>
      </c>
      <c r="E72" s="16"/>
      <c r="F72" s="58">
        <f>+C72*D72</f>
        <v>120000</v>
      </c>
      <c r="G72" s="6"/>
      <c r="H72" s="17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7" customFormat="1" ht="30" customHeight="1" x14ac:dyDescent="0.2">
      <c r="A73" s="56">
        <v>38</v>
      </c>
      <c r="B73" s="13" t="s">
        <v>37</v>
      </c>
      <c r="C73" s="11">
        <v>1</v>
      </c>
      <c r="D73" s="16">
        <v>120000</v>
      </c>
      <c r="E73" s="11"/>
      <c r="F73" s="58">
        <f>+C73*D73</f>
        <v>120000</v>
      </c>
      <c r="G73" s="6"/>
      <c r="H73" s="17"/>
      <c r="I73" s="6"/>
      <c r="J73" s="1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</row>
    <row r="74" spans="1:52" s="7" customFormat="1" ht="33" customHeight="1" x14ac:dyDescent="0.2">
      <c r="A74" s="56">
        <v>39</v>
      </c>
      <c r="B74" s="13" t="s">
        <v>54</v>
      </c>
      <c r="C74" s="11">
        <v>1</v>
      </c>
      <c r="D74" s="16">
        <v>140000</v>
      </c>
      <c r="E74" s="11"/>
      <c r="F74" s="58">
        <f t="shared" ref="F74:F81" si="13">+C74*D74</f>
        <v>140000</v>
      </c>
      <c r="G74" s="6"/>
      <c r="H74" s="17"/>
      <c r="I74" s="6"/>
      <c r="J74" s="1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</row>
    <row r="75" spans="1:52" s="7" customFormat="1" ht="33" customHeight="1" x14ac:dyDescent="0.2">
      <c r="A75" s="56">
        <v>40</v>
      </c>
      <c r="B75" s="13" t="s">
        <v>40</v>
      </c>
      <c r="C75" s="11">
        <v>1</v>
      </c>
      <c r="D75" s="16">
        <v>130000</v>
      </c>
      <c r="E75" s="11"/>
      <c r="F75" s="58">
        <f t="shared" si="13"/>
        <v>130000</v>
      </c>
      <c r="G75" s="6"/>
      <c r="H75" s="17"/>
      <c r="I75" s="6"/>
      <c r="J75" s="1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</row>
    <row r="76" spans="1:52" s="7" customFormat="1" ht="30" customHeight="1" x14ac:dyDescent="0.2">
      <c r="A76" s="56">
        <v>41</v>
      </c>
      <c r="B76" s="13" t="s">
        <v>21</v>
      </c>
      <c r="C76" s="11">
        <v>1</v>
      </c>
      <c r="D76" s="16">
        <v>170000</v>
      </c>
      <c r="E76" s="11"/>
      <c r="F76" s="58">
        <f t="shared" si="13"/>
        <v>170000</v>
      </c>
      <c r="G76" s="6"/>
      <c r="H76" s="17"/>
      <c r="I76" s="6"/>
      <c r="J76" s="1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</row>
    <row r="77" spans="1:52" s="7" customFormat="1" ht="30" customHeight="1" x14ac:dyDescent="0.2">
      <c r="A77" s="56">
        <v>42</v>
      </c>
      <c r="B77" s="13" t="s">
        <v>26</v>
      </c>
      <c r="C77" s="11">
        <v>1</v>
      </c>
      <c r="D77" s="16">
        <v>200000</v>
      </c>
      <c r="E77" s="11"/>
      <c r="F77" s="58">
        <f t="shared" si="13"/>
        <v>200000</v>
      </c>
      <c r="G77" s="6"/>
      <c r="H77" s="17"/>
      <c r="I77" s="6"/>
      <c r="J77" s="1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</row>
    <row r="78" spans="1:52" ht="30" customHeight="1" x14ac:dyDescent="0.25">
      <c r="A78" s="56">
        <v>43</v>
      </c>
      <c r="B78" s="13" t="s">
        <v>36</v>
      </c>
      <c r="C78" s="11">
        <v>1</v>
      </c>
      <c r="D78" s="16">
        <v>115000</v>
      </c>
      <c r="E78" s="35"/>
      <c r="F78" s="58">
        <f t="shared" si="13"/>
        <v>115000</v>
      </c>
      <c r="G78" s="6"/>
      <c r="H78" s="17"/>
      <c r="J78" s="17"/>
    </row>
    <row r="79" spans="1:52" ht="30" customHeight="1" x14ac:dyDescent="0.25">
      <c r="A79" s="56">
        <v>44</v>
      </c>
      <c r="B79" s="13" t="s">
        <v>39</v>
      </c>
      <c r="C79" s="11">
        <v>1</v>
      </c>
      <c r="D79" s="16">
        <v>125000</v>
      </c>
      <c r="E79" s="35"/>
      <c r="F79" s="58">
        <f t="shared" si="13"/>
        <v>125000</v>
      </c>
      <c r="G79" s="6"/>
      <c r="H79" s="17"/>
      <c r="J79" s="17"/>
    </row>
    <row r="80" spans="1:52" ht="30" customHeight="1" x14ac:dyDescent="0.25">
      <c r="A80" s="56">
        <v>45</v>
      </c>
      <c r="B80" s="13" t="s">
        <v>22</v>
      </c>
      <c r="C80" s="11">
        <v>3</v>
      </c>
      <c r="D80" s="16">
        <v>110000</v>
      </c>
      <c r="E80" s="35"/>
      <c r="F80" s="58">
        <f t="shared" si="13"/>
        <v>330000</v>
      </c>
      <c r="G80" s="6"/>
      <c r="H80" s="17"/>
      <c r="J80" s="17"/>
    </row>
    <row r="81" spans="1:52" ht="30" customHeight="1" x14ac:dyDescent="0.25">
      <c r="A81" s="56">
        <v>46</v>
      </c>
      <c r="B81" s="13" t="s">
        <v>44</v>
      </c>
      <c r="C81" s="11">
        <v>1</v>
      </c>
      <c r="D81" s="16">
        <v>120000</v>
      </c>
      <c r="E81" s="35"/>
      <c r="F81" s="58">
        <f t="shared" si="13"/>
        <v>120000</v>
      </c>
      <c r="G81" s="6"/>
      <c r="H81" s="17"/>
      <c r="J81" s="17"/>
    </row>
    <row r="82" spans="1:52" s="24" customFormat="1" ht="30" customHeight="1" x14ac:dyDescent="0.2">
      <c r="A82" s="59"/>
      <c r="B82" s="19" t="s">
        <v>28</v>
      </c>
      <c r="C82" s="20">
        <f>SUM(C71:C81)</f>
        <v>13</v>
      </c>
      <c r="D82" s="20"/>
      <c r="E82" s="20"/>
      <c r="F82" s="60">
        <f>SUM(F71:F81)</f>
        <v>1770000</v>
      </c>
      <c r="G82" s="21"/>
      <c r="H82" s="22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s="24" customFormat="1" ht="30" customHeight="1" thickBot="1" x14ac:dyDescent="0.25">
      <c r="A83" s="65"/>
      <c r="B83" s="66" t="s">
        <v>28</v>
      </c>
      <c r="C83" s="67">
        <f>C17+C22+C28+C63+C69+C82</f>
        <v>69</v>
      </c>
      <c r="D83" s="67"/>
      <c r="E83" s="67" t="e">
        <f>E17+E22+E28+E63+E69+E82</f>
        <v>#REF!</v>
      </c>
      <c r="F83" s="68">
        <f>F17+F22+F28+F63+F69+F82</f>
        <v>14809000</v>
      </c>
      <c r="G83" s="21"/>
      <c r="H83" s="22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s="36" customFormat="1" x14ac:dyDescent="0.3">
      <c r="A84" s="23"/>
      <c r="B84" s="8"/>
      <c r="C84" s="23"/>
      <c r="D84" s="23"/>
      <c r="G84" s="6"/>
      <c r="H84" s="17"/>
    </row>
    <row r="85" spans="1:52" s="3" customFormat="1" ht="34.5" customHeight="1" x14ac:dyDescent="0.25">
      <c r="A85" s="6"/>
      <c r="B85" s="37"/>
      <c r="C85" s="6"/>
      <c r="D85" s="38"/>
      <c r="F85" s="39"/>
      <c r="G85" s="6"/>
      <c r="H85" s="17"/>
    </row>
    <row r="86" spans="1:52" s="3" customFormat="1" ht="23.25" customHeight="1" x14ac:dyDescent="0.25">
      <c r="A86" s="6"/>
      <c r="B86" s="69" t="s">
        <v>52</v>
      </c>
      <c r="C86" s="69"/>
      <c r="D86" s="69"/>
      <c r="E86" s="69"/>
      <c r="F86" s="69"/>
      <c r="G86" s="6"/>
      <c r="H86" s="17"/>
    </row>
    <row r="87" spans="1:52" s="3" customFormat="1" x14ac:dyDescent="0.25">
      <c r="A87" s="6"/>
      <c r="B87" s="37"/>
      <c r="C87" s="6"/>
      <c r="D87" s="50"/>
      <c r="G87" s="6"/>
      <c r="H87" s="17"/>
    </row>
    <row r="88" spans="1:52" s="3" customFormat="1" ht="38.25" customHeight="1" x14ac:dyDescent="0.25">
      <c r="A88" s="6"/>
      <c r="B88" s="37"/>
      <c r="C88" s="6"/>
      <c r="D88" s="50"/>
      <c r="G88" s="6"/>
      <c r="H88" s="17"/>
    </row>
    <row r="89" spans="1:52" s="3" customFormat="1" x14ac:dyDescent="0.25">
      <c r="A89" s="6"/>
      <c r="B89" s="37"/>
      <c r="C89" s="6"/>
      <c r="D89" s="50"/>
      <c r="G89" s="6"/>
      <c r="H89" s="17"/>
    </row>
    <row r="90" spans="1:52" s="3" customFormat="1" x14ac:dyDescent="0.25">
      <c r="A90" s="70"/>
      <c r="B90" s="70"/>
      <c r="C90" s="70"/>
      <c r="D90" s="70"/>
      <c r="G90" s="6"/>
      <c r="H90" s="17"/>
    </row>
    <row r="91" spans="1:52" s="3" customFormat="1" x14ac:dyDescent="0.25">
      <c r="A91" s="6"/>
      <c r="B91" s="37"/>
      <c r="C91" s="6"/>
      <c r="D91" s="50"/>
      <c r="G91" s="6"/>
      <c r="H91" s="17"/>
    </row>
    <row r="92" spans="1:52" s="3" customFormat="1" x14ac:dyDescent="0.25">
      <c r="A92" s="6"/>
      <c r="B92" s="37"/>
      <c r="C92" s="6"/>
      <c r="D92" s="50"/>
      <c r="G92" s="6"/>
      <c r="H92" s="17"/>
    </row>
    <row r="93" spans="1:52" s="3" customFormat="1" x14ac:dyDescent="0.25">
      <c r="A93" s="6"/>
      <c r="B93" s="37"/>
      <c r="C93" s="6"/>
      <c r="D93" s="50"/>
      <c r="G93" s="6"/>
      <c r="H93" s="17"/>
    </row>
    <row r="94" spans="1:52" s="3" customFormat="1" x14ac:dyDescent="0.25">
      <c r="A94" s="6"/>
      <c r="B94" s="37"/>
      <c r="C94" s="6"/>
      <c r="D94" s="50"/>
      <c r="G94" s="6"/>
      <c r="H94" s="17"/>
    </row>
    <row r="95" spans="1:52" s="3" customFormat="1" x14ac:dyDescent="0.25">
      <c r="A95" s="6"/>
      <c r="B95" s="37"/>
      <c r="C95" s="6"/>
      <c r="D95" s="50"/>
      <c r="G95" s="6"/>
      <c r="H95" s="17"/>
    </row>
    <row r="96" spans="1:52" s="3" customFormat="1" x14ac:dyDescent="0.25">
      <c r="A96" s="6"/>
      <c r="B96" s="37"/>
      <c r="C96" s="6"/>
      <c r="D96" s="50"/>
      <c r="G96" s="6"/>
      <c r="H96" s="17"/>
    </row>
    <row r="97" spans="1:8" s="3" customFormat="1" x14ac:dyDescent="0.25">
      <c r="A97" s="6"/>
      <c r="B97" s="37"/>
      <c r="C97" s="6"/>
      <c r="D97" s="50"/>
      <c r="G97" s="6"/>
      <c r="H97" s="17"/>
    </row>
    <row r="98" spans="1:8" s="3" customFormat="1" x14ac:dyDescent="0.25">
      <c r="A98" s="6"/>
      <c r="B98" s="37"/>
      <c r="C98" s="6"/>
      <c r="D98" s="50"/>
      <c r="G98" s="6"/>
      <c r="H98" s="17"/>
    </row>
    <row r="99" spans="1:8" s="3" customFormat="1" x14ac:dyDescent="0.25">
      <c r="A99" s="6"/>
      <c r="B99" s="37"/>
      <c r="C99" s="6"/>
      <c r="D99" s="50"/>
      <c r="G99" s="6"/>
      <c r="H99" s="17"/>
    </row>
    <row r="100" spans="1:8" s="3" customFormat="1" x14ac:dyDescent="0.25">
      <c r="A100" s="6"/>
      <c r="B100" s="37"/>
      <c r="C100" s="6"/>
      <c r="D100" s="50"/>
      <c r="G100" s="6"/>
      <c r="H100" s="17"/>
    </row>
    <row r="101" spans="1:8" s="3" customFormat="1" x14ac:dyDescent="0.25">
      <c r="A101" s="6"/>
      <c r="B101" s="37"/>
      <c r="C101" s="6"/>
      <c r="D101" s="50"/>
      <c r="G101" s="6"/>
      <c r="H101" s="17"/>
    </row>
    <row r="102" spans="1:8" s="3" customFormat="1" x14ac:dyDescent="0.25">
      <c r="A102" s="6"/>
      <c r="B102" s="37"/>
      <c r="C102" s="6"/>
      <c r="D102" s="50"/>
      <c r="G102" s="6"/>
      <c r="H102" s="17"/>
    </row>
    <row r="103" spans="1:8" s="3" customFormat="1" x14ac:dyDescent="0.25">
      <c r="A103" s="6"/>
      <c r="B103" s="37"/>
      <c r="C103" s="6"/>
      <c r="D103" s="50"/>
      <c r="G103" s="6"/>
      <c r="H103" s="17"/>
    </row>
    <row r="104" spans="1:8" s="3" customFormat="1" x14ac:dyDescent="0.25">
      <c r="A104" s="6"/>
      <c r="B104" s="37"/>
      <c r="C104" s="6"/>
      <c r="D104" s="50"/>
      <c r="G104" s="6"/>
      <c r="H104" s="17"/>
    </row>
    <row r="105" spans="1:8" s="3" customFormat="1" x14ac:dyDescent="0.3">
      <c r="A105" s="40"/>
      <c r="B105" s="41"/>
      <c r="C105" s="42"/>
      <c r="D105" s="43"/>
      <c r="G105" s="6"/>
      <c r="H105" s="17"/>
    </row>
    <row r="106" spans="1:8" s="3" customFormat="1" x14ac:dyDescent="0.3">
      <c r="A106" s="40"/>
      <c r="B106" s="41"/>
      <c r="C106" s="42"/>
      <c r="D106" s="43"/>
      <c r="G106" s="6"/>
      <c r="H106" s="17"/>
    </row>
    <row r="107" spans="1:8" s="3" customFormat="1" x14ac:dyDescent="0.3">
      <c r="A107" s="40"/>
      <c r="B107" s="41"/>
      <c r="C107" s="42"/>
      <c r="D107" s="43"/>
      <c r="G107" s="6"/>
      <c r="H107" s="17"/>
    </row>
    <row r="108" spans="1:8" s="3" customFormat="1" x14ac:dyDescent="0.3">
      <c r="A108" s="40"/>
      <c r="B108" s="41"/>
      <c r="C108" s="42"/>
      <c r="D108" s="43"/>
      <c r="G108" s="6"/>
      <c r="H108" s="17"/>
    </row>
    <row r="109" spans="1:8" s="3" customFormat="1" x14ac:dyDescent="0.3">
      <c r="A109" s="40"/>
      <c r="B109" s="41"/>
      <c r="C109" s="42"/>
      <c r="D109" s="43"/>
      <c r="G109" s="6"/>
      <c r="H109" s="17"/>
    </row>
    <row r="110" spans="1:8" s="3" customFormat="1" x14ac:dyDescent="0.3">
      <c r="A110" s="40"/>
      <c r="B110" s="41"/>
      <c r="C110" s="42"/>
      <c r="D110" s="43"/>
      <c r="G110" s="6"/>
      <c r="H110" s="17"/>
    </row>
    <row r="111" spans="1:8" s="3" customFormat="1" x14ac:dyDescent="0.3">
      <c r="A111" s="40"/>
      <c r="B111" s="41"/>
      <c r="C111" s="42"/>
      <c r="D111" s="43"/>
      <c r="G111" s="6"/>
      <c r="H111" s="17"/>
    </row>
    <row r="112" spans="1:8" s="3" customFormat="1" x14ac:dyDescent="0.3">
      <c r="A112" s="40"/>
      <c r="B112" s="41"/>
      <c r="C112" s="42"/>
      <c r="D112" s="43"/>
      <c r="G112" s="6"/>
      <c r="H112" s="17"/>
    </row>
    <row r="113" spans="1:52" s="3" customFormat="1" x14ac:dyDescent="0.3">
      <c r="A113" s="40"/>
      <c r="B113" s="41"/>
      <c r="C113" s="42"/>
      <c r="D113" s="43"/>
      <c r="G113" s="6"/>
      <c r="H113" s="17"/>
    </row>
    <row r="114" spans="1:52" s="3" customFormat="1" x14ac:dyDescent="0.3">
      <c r="A114" s="40"/>
      <c r="B114" s="41"/>
      <c r="C114" s="42"/>
      <c r="D114" s="43"/>
      <c r="G114" s="6"/>
      <c r="H114" s="17"/>
    </row>
    <row r="115" spans="1:52" x14ac:dyDescent="0.3">
      <c r="C115" s="44"/>
      <c r="F115" s="4"/>
      <c r="G115" s="6"/>
      <c r="H115" s="17"/>
      <c r="I115" s="4"/>
      <c r="J115" s="4"/>
      <c r="K115" s="4"/>
      <c r="L115" s="4"/>
      <c r="M115" s="4"/>
    </row>
    <row r="116" spans="1:52" x14ac:dyDescent="0.3">
      <c r="C116" s="44"/>
      <c r="F116" s="4"/>
      <c r="G116" s="6"/>
      <c r="H116" s="17"/>
      <c r="I116" s="4"/>
      <c r="J116" s="4"/>
      <c r="K116" s="4"/>
      <c r="L116" s="4"/>
      <c r="M116" s="4"/>
    </row>
    <row r="117" spans="1:52" x14ac:dyDescent="0.3">
      <c r="C117" s="44"/>
      <c r="F117" s="4"/>
      <c r="G117" s="6"/>
      <c r="H117" s="17"/>
      <c r="I117" s="4"/>
      <c r="J117" s="4"/>
      <c r="K117" s="4"/>
      <c r="L117" s="4"/>
      <c r="M117" s="4"/>
    </row>
    <row r="118" spans="1:52" x14ac:dyDescent="0.3">
      <c r="C118" s="44"/>
      <c r="F118" s="4"/>
      <c r="G118" s="6"/>
      <c r="H118" s="17"/>
      <c r="I118" s="4"/>
      <c r="J118" s="4"/>
      <c r="K118" s="4"/>
      <c r="L118" s="4"/>
      <c r="M118" s="4"/>
    </row>
    <row r="119" spans="1:52" x14ac:dyDescent="0.3">
      <c r="C119" s="44"/>
      <c r="F119" s="4"/>
      <c r="G119" s="6"/>
      <c r="H119" s="17"/>
      <c r="I119" s="4"/>
      <c r="J119" s="4"/>
      <c r="K119" s="4"/>
      <c r="L119" s="4"/>
      <c r="M119" s="4"/>
    </row>
    <row r="120" spans="1:52" x14ac:dyDescent="0.3">
      <c r="C120" s="44"/>
      <c r="F120" s="4"/>
      <c r="G120" s="6"/>
      <c r="H120" s="17"/>
      <c r="I120" s="4"/>
      <c r="J120" s="4"/>
      <c r="K120" s="4"/>
      <c r="L120" s="4"/>
      <c r="M120" s="4"/>
    </row>
    <row r="121" spans="1:52" x14ac:dyDescent="0.3">
      <c r="C121" s="44"/>
      <c r="F121" s="4"/>
      <c r="G121" s="6"/>
      <c r="H121" s="17"/>
      <c r="I121" s="4"/>
      <c r="J121" s="4"/>
      <c r="K121" s="4"/>
      <c r="L121" s="4"/>
      <c r="M121" s="4"/>
    </row>
    <row r="122" spans="1:52" x14ac:dyDescent="0.3">
      <c r="C122" s="44"/>
      <c r="F122" s="4"/>
      <c r="G122" s="6"/>
      <c r="H122" s="17"/>
      <c r="I122" s="4"/>
      <c r="J122" s="4"/>
      <c r="K122" s="4"/>
      <c r="L122" s="4"/>
      <c r="M122" s="4"/>
    </row>
    <row r="123" spans="1:52" x14ac:dyDescent="0.3">
      <c r="C123" s="44"/>
      <c r="F123" s="4"/>
      <c r="G123" s="6"/>
      <c r="H123" s="17"/>
      <c r="I123" s="4"/>
      <c r="J123" s="4"/>
      <c r="K123" s="4"/>
      <c r="L123" s="4"/>
      <c r="M123" s="4"/>
    </row>
    <row r="124" spans="1:52" x14ac:dyDescent="0.3">
      <c r="C124" s="44"/>
      <c r="F124" s="4"/>
      <c r="G124" s="6"/>
      <c r="H124" s="17"/>
      <c r="I124" s="4"/>
      <c r="J124" s="4"/>
      <c r="K124" s="4"/>
      <c r="L124" s="4"/>
      <c r="M124" s="4"/>
    </row>
    <row r="125" spans="1:52" s="5" customFormat="1" x14ac:dyDescent="0.3">
      <c r="A125" s="1"/>
      <c r="B125" s="2"/>
      <c r="C125" s="44"/>
      <c r="E125" s="4"/>
      <c r="F125" s="3"/>
      <c r="G125" s="6"/>
      <c r="H125" s="17"/>
      <c r="I125" s="3"/>
      <c r="J125" s="3"/>
      <c r="K125" s="3"/>
      <c r="L125" s="3"/>
      <c r="M125" s="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</row>
    <row r="126" spans="1:52" s="5" customFormat="1" x14ac:dyDescent="0.3">
      <c r="A126" s="1"/>
      <c r="B126" s="2"/>
      <c r="C126" s="44"/>
      <c r="E126" s="4"/>
      <c r="F126" s="3"/>
      <c r="G126" s="6"/>
      <c r="H126" s="17"/>
      <c r="I126" s="3"/>
      <c r="J126" s="3"/>
      <c r="K126" s="3"/>
      <c r="L126" s="3"/>
      <c r="M126" s="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</row>
    <row r="127" spans="1:52" s="5" customFormat="1" x14ac:dyDescent="0.3">
      <c r="A127" s="1"/>
      <c r="B127" s="2"/>
      <c r="C127" s="44"/>
      <c r="E127" s="4"/>
      <c r="F127" s="3"/>
      <c r="G127" s="6"/>
      <c r="H127" s="17"/>
      <c r="I127" s="3"/>
      <c r="J127" s="3"/>
      <c r="K127" s="3"/>
      <c r="L127" s="3"/>
      <c r="M127" s="3"/>
      <c r="N127" s="43"/>
      <c r="O127" s="43"/>
      <c r="P127" s="43"/>
      <c r="Q127" s="43"/>
      <c r="R127" s="43"/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</row>
    <row r="128" spans="1:52" s="5" customFormat="1" x14ac:dyDescent="0.3">
      <c r="A128" s="1"/>
      <c r="B128" s="2"/>
      <c r="C128" s="44"/>
      <c r="E128" s="4"/>
      <c r="F128" s="3"/>
      <c r="G128" s="6"/>
      <c r="H128" s="17"/>
      <c r="I128" s="3"/>
      <c r="J128" s="3"/>
      <c r="K128" s="3"/>
      <c r="L128" s="3"/>
      <c r="M128" s="3"/>
      <c r="N128" s="43"/>
      <c r="O128" s="43"/>
      <c r="P128" s="43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</row>
    <row r="129" spans="1:52" s="5" customFormat="1" x14ac:dyDescent="0.3">
      <c r="A129" s="1"/>
      <c r="B129" s="2"/>
      <c r="C129" s="44"/>
      <c r="E129" s="4"/>
      <c r="F129" s="3"/>
      <c r="G129" s="6"/>
      <c r="H129" s="17"/>
      <c r="I129" s="3"/>
      <c r="J129" s="3"/>
      <c r="K129" s="3"/>
      <c r="L129" s="3"/>
      <c r="M129" s="3"/>
      <c r="N129" s="43"/>
      <c r="O129" s="43"/>
      <c r="P129" s="43"/>
      <c r="Q129" s="43"/>
      <c r="R129" s="43"/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</row>
    <row r="130" spans="1:52" s="5" customFormat="1" x14ac:dyDescent="0.3">
      <c r="A130" s="1"/>
      <c r="B130" s="2"/>
      <c r="C130" s="44"/>
      <c r="E130" s="4"/>
      <c r="F130" s="3"/>
      <c r="G130" s="6"/>
      <c r="H130" s="17"/>
      <c r="I130" s="3"/>
      <c r="J130" s="3"/>
      <c r="K130" s="3"/>
      <c r="L130" s="3"/>
      <c r="M130" s="3"/>
      <c r="N130" s="43"/>
      <c r="O130" s="43"/>
      <c r="P130" s="43"/>
      <c r="Q130" s="43"/>
      <c r="R130" s="43"/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</row>
    <row r="131" spans="1:52" s="5" customFormat="1" x14ac:dyDescent="0.3">
      <c r="A131" s="1"/>
      <c r="B131" s="2"/>
      <c r="C131" s="44"/>
      <c r="E131" s="4"/>
      <c r="F131" s="3"/>
      <c r="G131" s="6"/>
      <c r="H131" s="17"/>
      <c r="I131" s="3"/>
      <c r="J131" s="3"/>
      <c r="K131" s="3"/>
      <c r="L131" s="3"/>
      <c r="M131" s="3"/>
      <c r="N131" s="43"/>
      <c r="O131" s="43"/>
      <c r="P131" s="43"/>
      <c r="Q131" s="43"/>
      <c r="R131" s="43"/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</row>
    <row r="132" spans="1:52" s="5" customFormat="1" x14ac:dyDescent="0.3">
      <c r="A132" s="1"/>
      <c r="B132" s="2"/>
      <c r="C132" s="44"/>
      <c r="E132" s="4"/>
      <c r="F132" s="3"/>
      <c r="G132" s="6"/>
      <c r="H132" s="17"/>
      <c r="I132" s="3"/>
      <c r="J132" s="3"/>
      <c r="K132" s="3"/>
      <c r="L132" s="3"/>
      <c r="M132" s="3"/>
      <c r="N132" s="43"/>
      <c r="O132" s="43"/>
      <c r="P132" s="43"/>
      <c r="Q132" s="43"/>
      <c r="R132" s="43"/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</row>
    <row r="133" spans="1:52" s="5" customFormat="1" x14ac:dyDescent="0.3">
      <c r="A133" s="1"/>
      <c r="B133" s="2"/>
      <c r="C133" s="44"/>
      <c r="E133" s="4"/>
      <c r="F133" s="3"/>
      <c r="G133" s="6"/>
      <c r="H133" s="17"/>
      <c r="I133" s="3"/>
      <c r="J133" s="3"/>
      <c r="K133" s="3"/>
      <c r="L133" s="3"/>
      <c r="M133" s="3"/>
      <c r="N133" s="43"/>
      <c r="O133" s="43"/>
      <c r="P133" s="43"/>
      <c r="Q133" s="43"/>
      <c r="R133" s="43"/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</row>
    <row r="134" spans="1:52" s="5" customFormat="1" x14ac:dyDescent="0.3">
      <c r="A134" s="1"/>
      <c r="B134" s="2"/>
      <c r="C134" s="44"/>
      <c r="E134" s="4"/>
      <c r="F134" s="3"/>
      <c r="G134" s="6"/>
      <c r="H134" s="17"/>
      <c r="I134" s="3"/>
      <c r="J134" s="3"/>
      <c r="K134" s="3"/>
      <c r="L134" s="3"/>
      <c r="M134" s="3"/>
      <c r="N134" s="43"/>
      <c r="O134" s="43"/>
      <c r="P134" s="43"/>
      <c r="Q134" s="43"/>
      <c r="R134" s="43"/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</row>
    <row r="135" spans="1:52" s="5" customFormat="1" x14ac:dyDescent="0.3">
      <c r="A135" s="1"/>
      <c r="B135" s="2"/>
      <c r="C135" s="44"/>
      <c r="E135" s="4"/>
      <c r="F135" s="3"/>
      <c r="G135" s="6"/>
      <c r="H135" s="17"/>
      <c r="I135" s="3"/>
      <c r="J135" s="3"/>
      <c r="K135" s="3"/>
      <c r="L135" s="3"/>
      <c r="M135" s="3"/>
      <c r="N135" s="43"/>
      <c r="O135" s="43"/>
      <c r="P135" s="43"/>
      <c r="Q135" s="43"/>
      <c r="R135" s="43"/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</row>
    <row r="136" spans="1:52" s="5" customFormat="1" x14ac:dyDescent="0.3">
      <c r="A136" s="1"/>
      <c r="B136" s="2"/>
      <c r="C136" s="44"/>
      <c r="E136" s="4"/>
      <c r="F136" s="3"/>
      <c r="G136" s="6"/>
      <c r="H136" s="17"/>
      <c r="I136" s="3"/>
      <c r="J136" s="3"/>
      <c r="K136" s="3"/>
      <c r="L136" s="3"/>
      <c r="M136" s="3"/>
      <c r="N136" s="43"/>
      <c r="O136" s="43"/>
      <c r="P136" s="43"/>
      <c r="Q136" s="43"/>
      <c r="R136" s="43"/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</row>
    <row r="137" spans="1:52" s="5" customFormat="1" x14ac:dyDescent="0.3">
      <c r="A137" s="1"/>
      <c r="B137" s="2"/>
      <c r="C137" s="44"/>
      <c r="E137" s="4"/>
      <c r="F137" s="3"/>
      <c r="G137" s="6"/>
      <c r="H137" s="17"/>
      <c r="I137" s="3"/>
      <c r="J137" s="3"/>
      <c r="K137" s="3"/>
      <c r="L137" s="3"/>
      <c r="M137" s="3"/>
      <c r="N137" s="43"/>
      <c r="O137" s="43"/>
      <c r="P137" s="43"/>
      <c r="Q137" s="43"/>
      <c r="R137" s="43"/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</row>
    <row r="138" spans="1:52" s="5" customFormat="1" x14ac:dyDescent="0.3">
      <c r="A138" s="1"/>
      <c r="B138" s="2"/>
      <c r="C138" s="44"/>
      <c r="E138" s="4"/>
      <c r="F138" s="3"/>
      <c r="G138" s="6"/>
      <c r="H138" s="17"/>
      <c r="I138" s="3"/>
      <c r="J138" s="3"/>
      <c r="K138" s="3"/>
      <c r="L138" s="3"/>
      <c r="M138" s="3"/>
      <c r="N138" s="43"/>
      <c r="O138" s="43"/>
      <c r="P138" s="43"/>
      <c r="Q138" s="43"/>
      <c r="R138" s="43"/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</row>
    <row r="139" spans="1:52" s="5" customFormat="1" x14ac:dyDescent="0.3">
      <c r="A139" s="1"/>
      <c r="B139" s="2"/>
      <c r="C139" s="44"/>
      <c r="E139" s="4"/>
      <c r="F139" s="3"/>
      <c r="G139" s="6"/>
      <c r="H139" s="17"/>
      <c r="I139" s="3"/>
      <c r="J139" s="3"/>
      <c r="K139" s="3"/>
      <c r="L139" s="3"/>
      <c r="M139" s="3"/>
      <c r="N139" s="43"/>
      <c r="O139" s="43"/>
      <c r="P139" s="43"/>
      <c r="Q139" s="43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</row>
    <row r="140" spans="1:52" s="5" customFormat="1" x14ac:dyDescent="0.3">
      <c r="A140" s="1"/>
      <c r="B140" s="2"/>
      <c r="C140" s="44"/>
      <c r="E140" s="4"/>
      <c r="F140" s="3"/>
      <c r="G140" s="6"/>
      <c r="H140" s="17"/>
      <c r="I140" s="3"/>
      <c r="J140" s="3"/>
      <c r="K140" s="3"/>
      <c r="L140" s="3"/>
      <c r="M140" s="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</row>
    <row r="141" spans="1:52" s="5" customFormat="1" x14ac:dyDescent="0.3">
      <c r="A141" s="1"/>
      <c r="B141" s="2"/>
      <c r="C141" s="44"/>
      <c r="E141" s="4"/>
      <c r="F141" s="3"/>
      <c r="G141" s="6"/>
      <c r="H141" s="17"/>
      <c r="I141" s="3"/>
      <c r="J141" s="3"/>
      <c r="K141" s="3"/>
      <c r="L141" s="3"/>
      <c r="M141" s="3"/>
      <c r="N141" s="43"/>
      <c r="O141" s="43"/>
      <c r="P141" s="43"/>
      <c r="Q141" s="43"/>
      <c r="R141" s="43"/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</row>
    <row r="142" spans="1:52" s="5" customFormat="1" x14ac:dyDescent="0.3">
      <c r="A142" s="1"/>
      <c r="B142" s="2"/>
      <c r="C142" s="44"/>
      <c r="E142" s="4"/>
      <c r="F142" s="3"/>
      <c r="G142" s="6"/>
      <c r="H142" s="17"/>
      <c r="I142" s="3"/>
      <c r="J142" s="3"/>
      <c r="K142" s="3"/>
      <c r="L142" s="3"/>
      <c r="M142" s="3"/>
      <c r="N142" s="43"/>
      <c r="O142" s="43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</row>
    <row r="143" spans="1:52" s="5" customFormat="1" x14ac:dyDescent="0.3">
      <c r="A143" s="1"/>
      <c r="B143" s="2"/>
      <c r="C143" s="44"/>
      <c r="E143" s="4"/>
      <c r="F143" s="3"/>
      <c r="G143" s="6"/>
      <c r="H143" s="17"/>
      <c r="I143" s="3"/>
      <c r="J143" s="3"/>
      <c r="K143" s="3"/>
      <c r="L143" s="3"/>
      <c r="M143" s="3"/>
      <c r="N143" s="43"/>
      <c r="O143" s="43"/>
      <c r="P143" s="43"/>
      <c r="Q143" s="43"/>
      <c r="R143" s="43"/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</row>
    <row r="144" spans="1:52" s="5" customFormat="1" x14ac:dyDescent="0.3">
      <c r="A144" s="1"/>
      <c r="B144" s="2"/>
      <c r="C144" s="44"/>
      <c r="E144" s="4"/>
      <c r="F144" s="3"/>
      <c r="G144" s="6"/>
      <c r="H144" s="17"/>
      <c r="I144" s="3"/>
      <c r="J144" s="3"/>
      <c r="K144" s="3"/>
      <c r="L144" s="3"/>
      <c r="M144" s="3"/>
      <c r="N144" s="43"/>
      <c r="O144" s="43"/>
      <c r="P144" s="43"/>
      <c r="Q144" s="43"/>
      <c r="R144" s="43"/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</row>
    <row r="145" spans="1:52" s="5" customFormat="1" x14ac:dyDescent="0.3">
      <c r="A145" s="1"/>
      <c r="B145" s="2"/>
      <c r="C145" s="44"/>
      <c r="E145" s="4"/>
      <c r="F145" s="3"/>
      <c r="G145" s="6"/>
      <c r="H145" s="17"/>
      <c r="I145" s="3"/>
      <c r="J145" s="3"/>
      <c r="K145" s="3"/>
      <c r="L145" s="3"/>
      <c r="M145" s="3"/>
      <c r="N145" s="43"/>
      <c r="O145" s="43"/>
      <c r="P145" s="43"/>
      <c r="Q145" s="43"/>
      <c r="R145" s="43"/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</row>
    <row r="146" spans="1:52" s="5" customFormat="1" x14ac:dyDescent="0.3">
      <c r="A146" s="1"/>
      <c r="B146" s="2"/>
      <c r="C146" s="44"/>
      <c r="E146" s="4"/>
      <c r="F146" s="3"/>
      <c r="G146" s="6"/>
      <c r="H146" s="17"/>
      <c r="I146" s="3"/>
      <c r="J146" s="3"/>
      <c r="K146" s="3"/>
      <c r="L146" s="3"/>
      <c r="M146" s="3"/>
      <c r="N146" s="43"/>
      <c r="O146" s="43"/>
      <c r="P146" s="43"/>
      <c r="Q146" s="43"/>
      <c r="R146" s="43"/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</row>
    <row r="147" spans="1:52" s="5" customFormat="1" x14ac:dyDescent="0.3">
      <c r="A147" s="1"/>
      <c r="B147" s="2"/>
      <c r="C147" s="44"/>
      <c r="E147" s="4"/>
      <c r="F147" s="3"/>
      <c r="G147" s="6"/>
      <c r="H147" s="17"/>
      <c r="I147" s="3"/>
      <c r="J147" s="3"/>
      <c r="K147" s="3"/>
      <c r="L147" s="3"/>
      <c r="M147" s="3"/>
      <c r="N147" s="43"/>
      <c r="O147" s="43"/>
      <c r="P147" s="43"/>
      <c r="Q147" s="43"/>
      <c r="R147" s="43"/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</row>
    <row r="148" spans="1:52" s="5" customFormat="1" x14ac:dyDescent="0.3">
      <c r="A148" s="1"/>
      <c r="B148" s="2"/>
      <c r="C148" s="44"/>
      <c r="E148" s="4"/>
      <c r="F148" s="3"/>
      <c r="G148" s="6"/>
      <c r="H148" s="17"/>
      <c r="I148" s="3"/>
      <c r="J148" s="3"/>
      <c r="K148" s="3"/>
      <c r="L148" s="3"/>
      <c r="M148" s="3"/>
      <c r="N148" s="43"/>
      <c r="O148" s="43"/>
      <c r="P148" s="43"/>
      <c r="Q148" s="43"/>
      <c r="R148" s="43"/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</row>
    <row r="149" spans="1:52" s="5" customFormat="1" x14ac:dyDescent="0.3">
      <c r="A149" s="1"/>
      <c r="B149" s="2"/>
      <c r="C149" s="44"/>
      <c r="E149" s="4"/>
      <c r="F149" s="3"/>
      <c r="G149" s="6"/>
      <c r="H149" s="17"/>
      <c r="I149" s="3"/>
      <c r="J149" s="3"/>
      <c r="K149" s="3"/>
      <c r="L149" s="3"/>
      <c r="M149" s="3"/>
      <c r="N149" s="43"/>
      <c r="O149" s="43"/>
      <c r="P149" s="43"/>
      <c r="Q149" s="43"/>
      <c r="R149" s="43"/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</row>
    <row r="150" spans="1:52" s="5" customFormat="1" x14ac:dyDescent="0.3">
      <c r="A150" s="1"/>
      <c r="B150" s="2"/>
      <c r="C150" s="44"/>
      <c r="E150" s="4"/>
      <c r="F150" s="3"/>
      <c r="G150" s="6"/>
      <c r="H150" s="17"/>
      <c r="I150" s="3"/>
      <c r="J150" s="3"/>
      <c r="K150" s="3"/>
      <c r="L150" s="3"/>
      <c r="M150" s="3"/>
      <c r="N150" s="43"/>
      <c r="O150" s="43"/>
      <c r="P150" s="43"/>
      <c r="Q150" s="43"/>
      <c r="R150" s="43"/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</row>
    <row r="151" spans="1:52" s="5" customFormat="1" x14ac:dyDescent="0.3">
      <c r="A151" s="1"/>
      <c r="B151" s="2"/>
      <c r="C151" s="44"/>
      <c r="E151" s="4"/>
      <c r="F151" s="3"/>
      <c r="G151" s="6"/>
      <c r="H151" s="17"/>
      <c r="I151" s="3"/>
      <c r="J151" s="3"/>
      <c r="K151" s="3"/>
      <c r="L151" s="3"/>
      <c r="M151" s="3"/>
      <c r="N151" s="43"/>
      <c r="O151" s="43"/>
      <c r="P151" s="43"/>
      <c r="Q151" s="43"/>
      <c r="R151" s="43"/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</row>
    <row r="152" spans="1:52" s="5" customFormat="1" x14ac:dyDescent="0.3">
      <c r="A152" s="1"/>
      <c r="B152" s="2"/>
      <c r="C152" s="44"/>
      <c r="E152" s="4"/>
      <c r="F152" s="3"/>
      <c r="G152" s="6"/>
      <c r="H152" s="17"/>
      <c r="I152" s="3"/>
      <c r="J152" s="3"/>
      <c r="K152" s="3"/>
      <c r="L152" s="3"/>
      <c r="M152" s="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</row>
    <row r="153" spans="1:52" s="5" customFormat="1" x14ac:dyDescent="0.3">
      <c r="A153" s="1"/>
      <c r="B153" s="2"/>
      <c r="C153" s="44"/>
      <c r="E153" s="4"/>
      <c r="F153" s="3"/>
      <c r="G153" s="6"/>
      <c r="H153" s="17"/>
      <c r="I153" s="3"/>
      <c r="J153" s="3"/>
      <c r="K153" s="3"/>
      <c r="L153" s="3"/>
      <c r="M153" s="3"/>
      <c r="N153" s="43"/>
      <c r="O153" s="43"/>
      <c r="P153" s="43"/>
      <c r="Q153" s="43"/>
      <c r="R153" s="43"/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</row>
    <row r="154" spans="1:52" s="5" customFormat="1" x14ac:dyDescent="0.3">
      <c r="A154" s="1"/>
      <c r="B154" s="2"/>
      <c r="C154" s="44"/>
      <c r="E154" s="4"/>
      <c r="F154" s="3"/>
      <c r="G154" s="6"/>
      <c r="H154" s="17"/>
      <c r="I154" s="3"/>
      <c r="J154" s="3"/>
      <c r="K154" s="3"/>
      <c r="L154" s="3"/>
      <c r="M154" s="3"/>
      <c r="N154" s="43"/>
      <c r="O154" s="43"/>
      <c r="P154" s="43"/>
      <c r="Q154" s="43"/>
      <c r="R154" s="43"/>
      <c r="S154" s="43"/>
      <c r="T154" s="43"/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</row>
    <row r="155" spans="1:52" s="5" customFormat="1" x14ac:dyDescent="0.3">
      <c r="A155" s="1"/>
      <c r="B155" s="2"/>
      <c r="C155" s="44"/>
      <c r="E155" s="4"/>
      <c r="F155" s="3"/>
      <c r="G155" s="6"/>
      <c r="H155" s="17"/>
      <c r="I155" s="3"/>
      <c r="J155" s="3"/>
      <c r="K155" s="3"/>
      <c r="L155" s="3"/>
      <c r="M155" s="3"/>
      <c r="N155" s="43"/>
      <c r="O155" s="43"/>
      <c r="P155" s="43"/>
      <c r="Q155" s="43"/>
      <c r="R155" s="43"/>
      <c r="S155" s="43"/>
      <c r="T155" s="43"/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</row>
    <row r="156" spans="1:52" s="5" customFormat="1" x14ac:dyDescent="0.3">
      <c r="A156" s="1"/>
      <c r="B156" s="2"/>
      <c r="C156" s="44"/>
      <c r="E156" s="4"/>
      <c r="F156" s="3"/>
      <c r="G156" s="6"/>
      <c r="H156" s="17"/>
      <c r="I156" s="3"/>
      <c r="J156" s="3"/>
      <c r="K156" s="3"/>
      <c r="L156" s="3"/>
      <c r="M156" s="3"/>
      <c r="N156" s="43"/>
      <c r="O156" s="43"/>
      <c r="P156" s="43"/>
      <c r="Q156" s="43"/>
      <c r="R156" s="43"/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</row>
    <row r="157" spans="1:52" s="5" customFormat="1" x14ac:dyDescent="0.3">
      <c r="A157" s="1"/>
      <c r="B157" s="2"/>
      <c r="C157" s="44"/>
      <c r="E157" s="4"/>
      <c r="F157" s="3"/>
      <c r="G157" s="6"/>
      <c r="H157" s="17"/>
      <c r="I157" s="3"/>
      <c r="J157" s="3"/>
      <c r="K157" s="3"/>
      <c r="L157" s="3"/>
      <c r="M157" s="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</row>
    <row r="158" spans="1:52" s="5" customFormat="1" x14ac:dyDescent="0.3">
      <c r="A158" s="1"/>
      <c r="B158" s="2"/>
      <c r="C158" s="44"/>
      <c r="E158" s="4"/>
      <c r="F158" s="3"/>
      <c r="G158" s="6"/>
      <c r="H158" s="17"/>
      <c r="I158" s="3"/>
      <c r="J158" s="3"/>
      <c r="K158" s="3"/>
      <c r="L158" s="3"/>
      <c r="M158" s="3"/>
      <c r="N158" s="43"/>
      <c r="O158" s="43"/>
      <c r="P158" s="43"/>
      <c r="Q158" s="43"/>
      <c r="R158" s="43"/>
      <c r="S158" s="43"/>
      <c r="T158" s="43"/>
      <c r="U158" s="43"/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</row>
    <row r="159" spans="1:52" s="5" customFormat="1" x14ac:dyDescent="0.3">
      <c r="A159" s="1"/>
      <c r="B159" s="2"/>
      <c r="C159" s="44"/>
      <c r="E159" s="4"/>
      <c r="F159" s="3"/>
      <c r="G159" s="6"/>
      <c r="H159" s="17"/>
      <c r="I159" s="3"/>
      <c r="J159" s="3"/>
      <c r="K159" s="3"/>
      <c r="L159" s="3"/>
      <c r="M159" s="3"/>
      <c r="N159" s="43"/>
      <c r="O159" s="43"/>
      <c r="P159" s="43"/>
      <c r="Q159" s="43"/>
      <c r="R159" s="43"/>
      <c r="S159" s="43"/>
      <c r="T159" s="43"/>
      <c r="U159" s="43"/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</row>
    <row r="160" spans="1:52" s="5" customFormat="1" x14ac:dyDescent="0.3">
      <c r="A160" s="1"/>
      <c r="B160" s="2"/>
      <c r="C160" s="44"/>
      <c r="E160" s="4"/>
      <c r="F160" s="3"/>
      <c r="G160" s="6"/>
      <c r="H160" s="17"/>
      <c r="I160" s="3"/>
      <c r="J160" s="3"/>
      <c r="K160" s="3"/>
      <c r="L160" s="3"/>
      <c r="M160" s="3"/>
      <c r="N160" s="43"/>
      <c r="O160" s="43"/>
      <c r="P160" s="43"/>
      <c r="Q160" s="43"/>
      <c r="R160" s="43"/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</row>
    <row r="161" spans="1:52" s="5" customFormat="1" x14ac:dyDescent="0.3">
      <c r="A161" s="1"/>
      <c r="B161" s="2"/>
      <c r="C161" s="44"/>
      <c r="E161" s="4"/>
      <c r="F161" s="3"/>
      <c r="G161" s="6"/>
      <c r="H161" s="17"/>
      <c r="I161" s="3"/>
      <c r="J161" s="3"/>
      <c r="K161" s="3"/>
      <c r="L161" s="3"/>
      <c r="M161" s="3"/>
      <c r="N161" s="43"/>
      <c r="O161" s="43"/>
      <c r="P161" s="43"/>
      <c r="Q161" s="43"/>
      <c r="R161" s="43"/>
      <c r="S161" s="43"/>
      <c r="T161" s="43"/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</row>
    <row r="162" spans="1:52" s="5" customFormat="1" x14ac:dyDescent="0.3">
      <c r="A162" s="1"/>
      <c r="B162" s="2"/>
      <c r="C162" s="44"/>
      <c r="E162" s="4"/>
      <c r="F162" s="3"/>
      <c r="G162" s="6"/>
      <c r="H162" s="17"/>
      <c r="I162" s="3"/>
      <c r="J162" s="3"/>
      <c r="K162" s="3"/>
      <c r="L162" s="3"/>
      <c r="M162" s="3"/>
      <c r="N162" s="43"/>
      <c r="O162" s="43"/>
      <c r="P162" s="43"/>
      <c r="Q162" s="43"/>
      <c r="R162" s="43"/>
      <c r="S162" s="43"/>
      <c r="T162" s="43"/>
      <c r="U162" s="43"/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</row>
    <row r="163" spans="1:52" s="5" customFormat="1" x14ac:dyDescent="0.3">
      <c r="A163" s="1"/>
      <c r="B163" s="2"/>
      <c r="C163" s="44"/>
      <c r="E163" s="4"/>
      <c r="F163" s="3"/>
      <c r="G163" s="6"/>
      <c r="H163" s="17"/>
      <c r="I163" s="3"/>
      <c r="J163" s="3"/>
      <c r="K163" s="3"/>
      <c r="L163" s="3"/>
      <c r="M163" s="3"/>
      <c r="N163" s="43"/>
      <c r="O163" s="43"/>
      <c r="P163" s="43"/>
      <c r="Q163" s="43"/>
      <c r="R163" s="43"/>
      <c r="S163" s="43"/>
      <c r="T163" s="43"/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</row>
    <row r="164" spans="1:52" s="5" customFormat="1" x14ac:dyDescent="0.3">
      <c r="A164" s="1"/>
      <c r="B164" s="2"/>
      <c r="C164" s="44"/>
      <c r="E164" s="4"/>
      <c r="F164" s="3"/>
      <c r="G164" s="6"/>
      <c r="H164" s="17"/>
      <c r="I164" s="3"/>
      <c r="J164" s="3"/>
      <c r="K164" s="3"/>
      <c r="L164" s="3"/>
      <c r="M164" s="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</row>
    <row r="165" spans="1:52" s="5" customFormat="1" x14ac:dyDescent="0.3">
      <c r="A165" s="1"/>
      <c r="B165" s="2"/>
      <c r="C165" s="44"/>
      <c r="E165" s="4"/>
      <c r="F165" s="3"/>
      <c r="G165" s="6"/>
      <c r="H165" s="17"/>
      <c r="I165" s="3"/>
      <c r="J165" s="3"/>
      <c r="K165" s="3"/>
      <c r="L165" s="3"/>
      <c r="M165" s="3"/>
      <c r="N165" s="43"/>
      <c r="O165" s="43"/>
      <c r="P165" s="43"/>
      <c r="Q165" s="43"/>
      <c r="R165" s="43"/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</row>
    <row r="166" spans="1:52" s="5" customFormat="1" x14ac:dyDescent="0.3">
      <c r="A166" s="1"/>
      <c r="B166" s="2"/>
      <c r="C166" s="44"/>
      <c r="E166" s="4"/>
      <c r="F166" s="3"/>
      <c r="G166" s="6"/>
      <c r="H166" s="17"/>
      <c r="I166" s="3"/>
      <c r="J166" s="3"/>
      <c r="K166" s="3"/>
      <c r="L166" s="3"/>
      <c r="M166" s="3"/>
      <c r="N166" s="43"/>
      <c r="O166" s="43"/>
      <c r="P166" s="43"/>
      <c r="Q166" s="43"/>
      <c r="R166" s="43"/>
      <c r="S166" s="43"/>
      <c r="T166" s="43"/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</row>
    <row r="167" spans="1:52" s="5" customFormat="1" x14ac:dyDescent="0.3">
      <c r="A167" s="1"/>
      <c r="B167" s="2"/>
      <c r="C167" s="44"/>
      <c r="E167" s="4"/>
      <c r="F167" s="3"/>
      <c r="G167" s="6"/>
      <c r="H167" s="17"/>
      <c r="I167" s="3"/>
      <c r="J167" s="3"/>
      <c r="K167" s="3"/>
      <c r="L167" s="3"/>
      <c r="M167" s="3"/>
      <c r="N167" s="43"/>
      <c r="O167" s="43"/>
      <c r="P167" s="43"/>
      <c r="Q167" s="43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</row>
    <row r="168" spans="1:52" s="5" customFormat="1" x14ac:dyDescent="0.3">
      <c r="A168" s="1"/>
      <c r="B168" s="2"/>
      <c r="C168" s="44"/>
      <c r="E168" s="4"/>
      <c r="F168" s="3"/>
      <c r="G168" s="6"/>
      <c r="H168" s="17"/>
      <c r="I168" s="3"/>
      <c r="J168" s="3"/>
      <c r="K168" s="3"/>
      <c r="L168" s="3"/>
      <c r="M168" s="3"/>
      <c r="N168" s="43"/>
      <c r="O168" s="43"/>
      <c r="P168" s="43"/>
      <c r="Q168" s="43"/>
      <c r="R168" s="43"/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</row>
    <row r="169" spans="1:52" s="5" customFormat="1" x14ac:dyDescent="0.3">
      <c r="A169" s="1"/>
      <c r="B169" s="2"/>
      <c r="C169" s="44"/>
      <c r="E169" s="4"/>
      <c r="F169" s="3"/>
      <c r="G169" s="6"/>
      <c r="H169" s="17"/>
      <c r="I169" s="3"/>
      <c r="J169" s="3"/>
      <c r="K169" s="3"/>
      <c r="L169" s="3"/>
      <c r="M169" s="3"/>
      <c r="N169" s="43"/>
      <c r="O169" s="43"/>
      <c r="P169" s="43"/>
      <c r="Q169" s="43"/>
      <c r="R169" s="43"/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</row>
    <row r="170" spans="1:52" s="5" customFormat="1" x14ac:dyDescent="0.3">
      <c r="A170" s="1"/>
      <c r="B170" s="2"/>
      <c r="C170" s="44"/>
      <c r="E170" s="4"/>
      <c r="F170" s="3"/>
      <c r="G170" s="6"/>
      <c r="H170" s="17"/>
      <c r="I170" s="3"/>
      <c r="J170" s="3"/>
      <c r="K170" s="3"/>
      <c r="L170" s="3"/>
      <c r="M170" s="3"/>
      <c r="N170" s="43"/>
      <c r="O170" s="43"/>
      <c r="P170" s="43"/>
      <c r="Q170" s="43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</row>
    <row r="171" spans="1:52" s="5" customFormat="1" x14ac:dyDescent="0.3">
      <c r="A171" s="1"/>
      <c r="B171" s="2"/>
      <c r="C171" s="44"/>
      <c r="E171" s="4"/>
      <c r="F171" s="3"/>
      <c r="G171" s="6"/>
      <c r="H171" s="3"/>
      <c r="I171" s="3"/>
      <c r="J171" s="3"/>
      <c r="K171" s="3"/>
      <c r="L171" s="3"/>
      <c r="M171" s="3"/>
      <c r="N171" s="43"/>
      <c r="O171" s="43"/>
      <c r="P171" s="43"/>
      <c r="Q171" s="43"/>
      <c r="R171" s="43"/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</row>
    <row r="172" spans="1:52" s="5" customFormat="1" x14ac:dyDescent="0.3">
      <c r="A172" s="1"/>
      <c r="B172" s="2"/>
      <c r="C172" s="44"/>
      <c r="E172" s="4"/>
      <c r="F172" s="3"/>
      <c r="G172" s="6"/>
      <c r="H172" s="3"/>
      <c r="I172" s="3"/>
      <c r="J172" s="3"/>
      <c r="K172" s="3"/>
      <c r="L172" s="3"/>
      <c r="M172" s="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</row>
    <row r="173" spans="1:52" s="5" customFormat="1" x14ac:dyDescent="0.3">
      <c r="A173" s="1"/>
      <c r="B173" s="2"/>
      <c r="C173" s="44"/>
      <c r="E173" s="4"/>
      <c r="F173" s="3"/>
      <c r="G173" s="6"/>
      <c r="H173" s="3"/>
      <c r="I173" s="3"/>
      <c r="J173" s="3"/>
      <c r="K173" s="3"/>
      <c r="L173" s="3"/>
      <c r="M173" s="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</row>
    <row r="174" spans="1:52" s="5" customFormat="1" x14ac:dyDescent="0.3">
      <c r="A174" s="1"/>
      <c r="B174" s="2"/>
      <c r="C174" s="44"/>
      <c r="E174" s="4"/>
      <c r="F174" s="3"/>
      <c r="G174" s="6"/>
      <c r="H174" s="3"/>
      <c r="I174" s="3"/>
      <c r="J174" s="3"/>
      <c r="K174" s="3"/>
      <c r="L174" s="3"/>
      <c r="M174" s="3"/>
      <c r="N174" s="43"/>
      <c r="O174" s="43"/>
      <c r="P174" s="43"/>
      <c r="Q174" s="43"/>
      <c r="R174" s="43"/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</row>
    <row r="175" spans="1:52" s="5" customFormat="1" x14ac:dyDescent="0.3">
      <c r="A175" s="1"/>
      <c r="B175" s="2"/>
      <c r="C175" s="44"/>
      <c r="E175" s="4"/>
      <c r="F175" s="3"/>
      <c r="G175" s="6"/>
      <c r="H175" s="3"/>
      <c r="I175" s="3"/>
      <c r="J175" s="3"/>
      <c r="K175" s="3"/>
      <c r="L175" s="3"/>
      <c r="M175" s="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</row>
    <row r="176" spans="1:52" s="5" customFormat="1" x14ac:dyDescent="0.3">
      <c r="A176" s="1"/>
      <c r="B176" s="2"/>
      <c r="C176" s="44"/>
      <c r="E176" s="4"/>
      <c r="F176" s="3"/>
      <c r="G176" s="6"/>
      <c r="H176" s="3"/>
      <c r="I176" s="3"/>
      <c r="J176" s="3"/>
      <c r="K176" s="3"/>
      <c r="L176" s="3"/>
      <c r="M176" s="3"/>
      <c r="N176" s="43"/>
      <c r="O176" s="43"/>
      <c r="P176" s="43"/>
      <c r="Q176" s="43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</row>
    <row r="177" spans="1:52" s="5" customFormat="1" x14ac:dyDescent="0.3">
      <c r="A177" s="1"/>
      <c r="B177" s="2"/>
      <c r="C177" s="44"/>
      <c r="E177" s="4"/>
      <c r="F177" s="3"/>
      <c r="G177" s="3"/>
      <c r="H177" s="3"/>
      <c r="I177" s="3"/>
      <c r="J177" s="3"/>
      <c r="K177" s="3"/>
      <c r="L177" s="3"/>
      <c r="M177" s="3"/>
      <c r="N177" s="43"/>
      <c r="O177" s="43"/>
      <c r="P177" s="43"/>
      <c r="Q177" s="43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</row>
    <row r="178" spans="1:52" s="5" customFormat="1" x14ac:dyDescent="0.3">
      <c r="A178" s="1"/>
      <c r="B178" s="2"/>
      <c r="C178" s="44"/>
      <c r="E178" s="4"/>
      <c r="F178" s="3"/>
      <c r="G178" s="3"/>
      <c r="H178" s="3"/>
      <c r="I178" s="3"/>
      <c r="J178" s="3"/>
      <c r="K178" s="3"/>
      <c r="L178" s="3"/>
      <c r="M178" s="3"/>
      <c r="N178" s="43"/>
      <c r="O178" s="43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</row>
    <row r="179" spans="1:52" s="5" customFormat="1" x14ac:dyDescent="0.3">
      <c r="A179" s="1"/>
      <c r="B179" s="2"/>
      <c r="C179" s="44"/>
      <c r="E179" s="4"/>
      <c r="F179" s="3"/>
      <c r="G179" s="3"/>
      <c r="H179" s="3"/>
      <c r="I179" s="3"/>
      <c r="J179" s="3"/>
      <c r="K179" s="3"/>
      <c r="L179" s="3"/>
      <c r="M179" s="3"/>
      <c r="N179" s="43"/>
      <c r="O179" s="43"/>
      <c r="P179" s="43"/>
      <c r="Q179" s="43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</row>
    <row r="180" spans="1:52" s="5" customFormat="1" x14ac:dyDescent="0.3">
      <c r="A180" s="1"/>
      <c r="B180" s="2"/>
      <c r="C180" s="44"/>
      <c r="E180" s="4"/>
      <c r="F180" s="3"/>
      <c r="G180" s="3"/>
      <c r="H180" s="3"/>
      <c r="I180" s="3"/>
      <c r="J180" s="3"/>
      <c r="K180" s="3"/>
      <c r="L180" s="3"/>
      <c r="M180" s="3"/>
      <c r="N180" s="43"/>
      <c r="O180" s="43"/>
      <c r="P180" s="43"/>
      <c r="Q180" s="43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</row>
    <row r="181" spans="1:52" s="5" customFormat="1" x14ac:dyDescent="0.3">
      <c r="A181" s="1"/>
      <c r="B181" s="2"/>
      <c r="C181" s="44"/>
      <c r="E181" s="4"/>
      <c r="F181" s="3"/>
      <c r="G181" s="3"/>
      <c r="H181" s="3"/>
      <c r="I181" s="3"/>
      <c r="J181" s="3"/>
      <c r="K181" s="3"/>
      <c r="L181" s="3"/>
      <c r="M181" s="3"/>
      <c r="N181" s="43"/>
      <c r="O181" s="43"/>
      <c r="P181" s="43"/>
      <c r="Q181" s="43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</row>
    <row r="182" spans="1:52" s="5" customFormat="1" x14ac:dyDescent="0.3">
      <c r="A182" s="1"/>
      <c r="B182" s="2"/>
      <c r="C182" s="44"/>
      <c r="E182" s="4"/>
      <c r="F182" s="3"/>
      <c r="G182" s="3"/>
      <c r="H182" s="3"/>
      <c r="I182" s="3"/>
      <c r="J182" s="3"/>
      <c r="K182" s="3"/>
      <c r="L182" s="3"/>
      <c r="M182" s="3"/>
      <c r="N182" s="43"/>
      <c r="O182" s="43"/>
      <c r="P182" s="43"/>
      <c r="Q182" s="43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</row>
    <row r="183" spans="1:52" s="5" customFormat="1" x14ac:dyDescent="0.3">
      <c r="A183" s="1"/>
      <c r="B183" s="2"/>
      <c r="C183" s="44"/>
      <c r="E183" s="4"/>
      <c r="F183" s="3"/>
      <c r="G183" s="3"/>
      <c r="H183" s="3"/>
      <c r="I183" s="3"/>
      <c r="J183" s="3"/>
      <c r="K183" s="3"/>
      <c r="L183" s="3"/>
      <c r="M183" s="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</row>
    <row r="184" spans="1:52" s="5" customFormat="1" x14ac:dyDescent="0.3">
      <c r="A184" s="1"/>
      <c r="B184" s="2"/>
      <c r="C184" s="44"/>
      <c r="E184" s="4"/>
      <c r="F184" s="3"/>
      <c r="G184" s="3"/>
      <c r="H184" s="3"/>
      <c r="I184" s="3"/>
      <c r="J184" s="3"/>
      <c r="K184" s="3"/>
      <c r="L184" s="3"/>
      <c r="M184" s="3"/>
      <c r="N184" s="43"/>
      <c r="O184" s="43"/>
      <c r="P184" s="43"/>
      <c r="Q184" s="43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</row>
    <row r="185" spans="1:52" s="5" customFormat="1" x14ac:dyDescent="0.3">
      <c r="A185" s="1"/>
      <c r="B185" s="2"/>
      <c r="C185" s="44"/>
      <c r="E185" s="4"/>
      <c r="F185" s="3"/>
      <c r="G185" s="3"/>
      <c r="H185" s="3"/>
      <c r="I185" s="3"/>
      <c r="J185" s="3"/>
      <c r="K185" s="3"/>
      <c r="L185" s="3"/>
      <c r="M185" s="3"/>
      <c r="N185" s="43"/>
      <c r="O185" s="43"/>
      <c r="P185" s="43"/>
      <c r="Q185" s="43"/>
      <c r="R185" s="43"/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</row>
    <row r="186" spans="1:52" s="5" customFormat="1" x14ac:dyDescent="0.3">
      <c r="A186" s="1"/>
      <c r="B186" s="2"/>
      <c r="C186" s="44"/>
      <c r="E186" s="4"/>
      <c r="F186" s="3"/>
      <c r="G186" s="3"/>
      <c r="H186" s="3"/>
      <c r="I186" s="3"/>
      <c r="J186" s="3"/>
      <c r="K186" s="3"/>
      <c r="L186" s="3"/>
      <c r="M186" s="3"/>
      <c r="N186" s="43"/>
      <c r="O186" s="43"/>
      <c r="P186" s="43"/>
      <c r="Q186" s="43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</row>
    <row r="187" spans="1:52" s="5" customFormat="1" x14ac:dyDescent="0.3">
      <c r="A187" s="1"/>
      <c r="B187" s="2"/>
      <c r="C187" s="44"/>
      <c r="E187" s="4"/>
      <c r="F187" s="3"/>
      <c r="G187" s="3"/>
      <c r="H187" s="3"/>
      <c r="I187" s="3"/>
      <c r="J187" s="3"/>
      <c r="K187" s="3"/>
      <c r="L187" s="3"/>
      <c r="M187" s="3"/>
      <c r="N187" s="43"/>
      <c r="O187" s="43"/>
      <c r="P187" s="43"/>
      <c r="Q187" s="43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</row>
    <row r="188" spans="1:52" s="5" customFormat="1" x14ac:dyDescent="0.3">
      <c r="A188" s="1"/>
      <c r="B188" s="2"/>
      <c r="C188" s="44"/>
      <c r="E188" s="4"/>
      <c r="F188" s="3"/>
      <c r="G188" s="3"/>
      <c r="H188" s="3"/>
      <c r="I188" s="3"/>
      <c r="J188" s="3"/>
      <c r="K188" s="3"/>
      <c r="L188" s="3"/>
      <c r="M188" s="3"/>
      <c r="N188" s="43"/>
      <c r="O188" s="43"/>
      <c r="P188" s="43"/>
      <c r="Q188" s="43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</row>
    <row r="189" spans="1:52" s="5" customFormat="1" x14ac:dyDescent="0.3">
      <c r="A189" s="1"/>
      <c r="B189" s="2"/>
      <c r="C189" s="44"/>
      <c r="E189" s="4"/>
      <c r="F189" s="3"/>
      <c r="G189" s="3"/>
      <c r="H189" s="3"/>
      <c r="I189" s="3"/>
      <c r="J189" s="3"/>
      <c r="K189" s="3"/>
      <c r="L189" s="3"/>
      <c r="M189" s="3"/>
      <c r="N189" s="43"/>
      <c r="O189" s="43"/>
      <c r="P189" s="43"/>
      <c r="Q189" s="43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</row>
    <row r="190" spans="1:52" s="5" customFormat="1" x14ac:dyDescent="0.3">
      <c r="A190" s="1"/>
      <c r="B190" s="2"/>
      <c r="C190" s="44"/>
      <c r="E190" s="4"/>
      <c r="F190" s="3"/>
      <c r="G190" s="3"/>
      <c r="H190" s="3"/>
      <c r="I190" s="3"/>
      <c r="J190" s="3"/>
      <c r="K190" s="3"/>
      <c r="L190" s="3"/>
      <c r="M190" s="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</row>
    <row r="191" spans="1:52" s="5" customFormat="1" x14ac:dyDescent="0.3">
      <c r="A191" s="1"/>
      <c r="B191" s="2"/>
      <c r="C191" s="44"/>
      <c r="E191" s="4"/>
      <c r="F191" s="3"/>
      <c r="G191" s="3"/>
      <c r="H191" s="3"/>
      <c r="I191" s="3"/>
      <c r="J191" s="3"/>
      <c r="K191" s="3"/>
      <c r="L191" s="3"/>
      <c r="M191" s="3"/>
      <c r="N191" s="43"/>
      <c r="O191" s="43"/>
      <c r="P191" s="43"/>
      <c r="Q191" s="43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</row>
    <row r="192" spans="1:52" s="5" customFormat="1" x14ac:dyDescent="0.3">
      <c r="A192" s="1"/>
      <c r="B192" s="2"/>
      <c r="C192" s="44"/>
      <c r="E192" s="4"/>
      <c r="F192" s="3"/>
      <c r="G192" s="3"/>
      <c r="H192" s="3"/>
      <c r="I192" s="3"/>
      <c r="J192" s="3"/>
      <c r="K192" s="3"/>
      <c r="L192" s="3"/>
      <c r="M192" s="3"/>
      <c r="N192" s="43"/>
      <c r="O192" s="43"/>
      <c r="P192" s="43"/>
      <c r="Q192" s="43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</row>
    <row r="193" spans="1:52" s="5" customFormat="1" x14ac:dyDescent="0.3">
      <c r="A193" s="1"/>
      <c r="B193" s="2"/>
      <c r="C193" s="44"/>
      <c r="E193" s="4"/>
      <c r="F193" s="3"/>
      <c r="G193" s="3"/>
      <c r="H193" s="3"/>
      <c r="I193" s="3"/>
      <c r="J193" s="3"/>
      <c r="K193" s="3"/>
      <c r="L193" s="3"/>
      <c r="M193" s="3"/>
      <c r="N193" s="43"/>
      <c r="O193" s="43"/>
      <c r="P193" s="43"/>
      <c r="Q193" s="43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</row>
    <row r="194" spans="1:52" s="5" customFormat="1" x14ac:dyDescent="0.3">
      <c r="A194" s="1"/>
      <c r="B194" s="2"/>
      <c r="C194" s="44"/>
      <c r="E194" s="4"/>
      <c r="F194" s="3"/>
      <c r="G194" s="3"/>
      <c r="H194" s="3"/>
      <c r="I194" s="3"/>
      <c r="J194" s="3"/>
      <c r="K194" s="3"/>
      <c r="L194" s="3"/>
      <c r="M194" s="3"/>
      <c r="N194" s="43"/>
      <c r="O194" s="43"/>
      <c r="P194" s="43"/>
      <c r="Q194" s="43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</row>
    <row r="195" spans="1:52" s="5" customFormat="1" x14ac:dyDescent="0.3">
      <c r="A195" s="1"/>
      <c r="B195" s="2"/>
      <c r="C195" s="44"/>
      <c r="E195" s="4"/>
      <c r="F195" s="3"/>
      <c r="G195" s="3"/>
      <c r="H195" s="3"/>
      <c r="I195" s="3"/>
      <c r="J195" s="3"/>
      <c r="K195" s="3"/>
      <c r="L195" s="3"/>
      <c r="M195" s="3"/>
      <c r="N195" s="43"/>
      <c r="O195" s="43"/>
      <c r="P195" s="43"/>
      <c r="Q195" s="43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</row>
    <row r="196" spans="1:52" s="5" customFormat="1" x14ac:dyDescent="0.3">
      <c r="A196" s="1"/>
      <c r="B196" s="2"/>
      <c r="C196" s="44"/>
      <c r="E196" s="4"/>
      <c r="F196" s="3"/>
      <c r="G196" s="3"/>
      <c r="H196" s="3"/>
      <c r="I196" s="3"/>
      <c r="J196" s="3"/>
      <c r="K196" s="3"/>
      <c r="L196" s="3"/>
      <c r="M196" s="3"/>
      <c r="N196" s="43"/>
      <c r="O196" s="43"/>
      <c r="P196" s="43"/>
      <c r="Q196" s="43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</row>
    <row r="197" spans="1:52" s="5" customFormat="1" x14ac:dyDescent="0.3">
      <c r="A197" s="1"/>
      <c r="B197" s="2"/>
      <c r="C197" s="44"/>
      <c r="E197" s="4"/>
      <c r="F197" s="3"/>
      <c r="G197" s="3"/>
      <c r="H197" s="3"/>
      <c r="I197" s="3"/>
      <c r="J197" s="3"/>
      <c r="K197" s="3"/>
      <c r="L197" s="3"/>
      <c r="M197" s="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</row>
    <row r="198" spans="1:52" s="5" customFormat="1" x14ac:dyDescent="0.3">
      <c r="A198" s="1"/>
      <c r="B198" s="2"/>
      <c r="C198" s="44"/>
      <c r="E198" s="4"/>
      <c r="F198" s="3"/>
      <c r="G198" s="3"/>
      <c r="H198" s="3"/>
      <c r="I198" s="3"/>
      <c r="J198" s="3"/>
      <c r="K198" s="3"/>
      <c r="L198" s="3"/>
      <c r="M198" s="3"/>
      <c r="N198" s="43"/>
      <c r="O198" s="43"/>
      <c r="P198" s="43"/>
      <c r="Q198" s="43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</row>
    <row r="199" spans="1:52" s="5" customFormat="1" x14ac:dyDescent="0.3">
      <c r="A199" s="1"/>
      <c r="B199" s="2"/>
      <c r="C199" s="44"/>
      <c r="E199" s="4"/>
      <c r="F199" s="3"/>
      <c r="G199" s="3"/>
      <c r="H199" s="3"/>
      <c r="I199" s="3"/>
      <c r="J199" s="3"/>
      <c r="K199" s="3"/>
      <c r="L199" s="3"/>
      <c r="M199" s="3"/>
      <c r="N199" s="43"/>
      <c r="O199" s="43"/>
      <c r="P199" s="43"/>
      <c r="Q199" s="43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</row>
    <row r="200" spans="1:52" s="5" customFormat="1" x14ac:dyDescent="0.3">
      <c r="A200" s="1"/>
      <c r="B200" s="2"/>
      <c r="C200" s="44"/>
      <c r="E200" s="4"/>
      <c r="F200" s="3"/>
      <c r="G200" s="3"/>
      <c r="H200" s="3"/>
      <c r="I200" s="3"/>
      <c r="J200" s="3"/>
      <c r="K200" s="3"/>
      <c r="L200" s="3"/>
      <c r="M200" s="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</row>
    <row r="201" spans="1:52" s="5" customFormat="1" x14ac:dyDescent="0.3">
      <c r="A201" s="1"/>
      <c r="B201" s="2"/>
      <c r="C201" s="44"/>
      <c r="E201" s="4"/>
      <c r="F201" s="3"/>
      <c r="G201" s="3"/>
      <c r="H201" s="3"/>
      <c r="I201" s="3"/>
      <c r="J201" s="3"/>
      <c r="K201" s="3"/>
      <c r="L201" s="3"/>
      <c r="M201" s="3"/>
      <c r="N201" s="43"/>
      <c r="O201" s="43"/>
      <c r="P201" s="43"/>
      <c r="Q201" s="43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</row>
    <row r="202" spans="1:52" s="5" customFormat="1" x14ac:dyDescent="0.3">
      <c r="A202" s="1"/>
      <c r="B202" s="2"/>
      <c r="C202" s="44"/>
      <c r="E202" s="4"/>
      <c r="F202" s="3"/>
      <c r="G202" s="3"/>
      <c r="H202" s="3"/>
      <c r="I202" s="3"/>
      <c r="J202" s="3"/>
      <c r="K202" s="3"/>
      <c r="L202" s="3"/>
      <c r="M202" s="3"/>
      <c r="N202" s="43"/>
      <c r="O202" s="43"/>
      <c r="P202" s="43"/>
      <c r="Q202" s="43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</row>
    <row r="203" spans="1:52" s="5" customFormat="1" x14ac:dyDescent="0.3">
      <c r="A203" s="1"/>
      <c r="B203" s="2"/>
      <c r="C203" s="44"/>
      <c r="E203" s="4"/>
      <c r="F203" s="3"/>
      <c r="G203" s="3"/>
      <c r="H203" s="3"/>
      <c r="I203" s="3"/>
      <c r="J203" s="3"/>
      <c r="K203" s="3"/>
      <c r="L203" s="3"/>
      <c r="M203" s="3"/>
      <c r="N203" s="43"/>
      <c r="O203" s="43"/>
      <c r="P203" s="43"/>
      <c r="Q203" s="43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</row>
    <row r="204" spans="1:52" s="5" customFormat="1" x14ac:dyDescent="0.3">
      <c r="A204" s="1"/>
      <c r="B204" s="2"/>
      <c r="C204" s="44"/>
      <c r="E204" s="4"/>
      <c r="F204" s="3"/>
      <c r="G204" s="3"/>
      <c r="H204" s="3"/>
      <c r="I204" s="3"/>
      <c r="J204" s="3"/>
      <c r="K204" s="3"/>
      <c r="L204" s="3"/>
      <c r="M204" s="3"/>
      <c r="N204" s="43"/>
      <c r="O204" s="43"/>
      <c r="P204" s="43"/>
      <c r="Q204" s="43"/>
      <c r="R204" s="43"/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</row>
    <row r="205" spans="1:52" s="5" customFormat="1" x14ac:dyDescent="0.3">
      <c r="A205" s="1"/>
      <c r="B205" s="2"/>
      <c r="C205" s="44"/>
      <c r="E205" s="4"/>
      <c r="F205" s="3"/>
      <c r="G205" s="3"/>
      <c r="H205" s="3"/>
      <c r="I205" s="3"/>
      <c r="J205" s="3"/>
      <c r="K205" s="3"/>
      <c r="L205" s="3"/>
      <c r="M205" s="3"/>
      <c r="N205" s="43"/>
      <c r="O205" s="43"/>
      <c r="P205" s="43"/>
      <c r="Q205" s="43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</row>
    <row r="206" spans="1:52" s="5" customFormat="1" x14ac:dyDescent="0.3">
      <c r="A206" s="1"/>
      <c r="B206" s="2"/>
      <c r="C206" s="44"/>
      <c r="E206" s="4"/>
      <c r="F206" s="3"/>
      <c r="G206" s="3"/>
      <c r="H206" s="3"/>
      <c r="I206" s="3"/>
      <c r="J206" s="3"/>
      <c r="K206" s="3"/>
      <c r="L206" s="3"/>
      <c r="M206" s="3"/>
      <c r="N206" s="43"/>
      <c r="O206" s="43"/>
      <c r="P206" s="43"/>
      <c r="Q206" s="43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</row>
    <row r="207" spans="1:52" s="5" customFormat="1" x14ac:dyDescent="0.3">
      <c r="A207" s="1"/>
      <c r="B207" s="2"/>
      <c r="C207" s="44"/>
      <c r="E207" s="4"/>
      <c r="F207" s="3"/>
      <c r="G207" s="3"/>
      <c r="H207" s="3"/>
      <c r="I207" s="3"/>
      <c r="J207" s="3"/>
      <c r="K207" s="3"/>
      <c r="L207" s="3"/>
      <c r="M207" s="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</row>
    <row r="208" spans="1:52" s="5" customFormat="1" x14ac:dyDescent="0.3">
      <c r="A208" s="1"/>
      <c r="B208" s="2"/>
      <c r="C208" s="44"/>
      <c r="E208" s="4"/>
      <c r="F208" s="3"/>
      <c r="G208" s="3"/>
      <c r="H208" s="3"/>
      <c r="I208" s="3"/>
      <c r="J208" s="3"/>
      <c r="K208" s="3"/>
      <c r="L208" s="3"/>
      <c r="M208" s="3"/>
      <c r="N208" s="43"/>
      <c r="O208" s="43"/>
      <c r="P208" s="43"/>
      <c r="Q208" s="43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</row>
    <row r="209" spans="1:52" s="5" customFormat="1" x14ac:dyDescent="0.3">
      <c r="A209" s="1"/>
      <c r="B209" s="2"/>
      <c r="C209" s="44"/>
      <c r="E209" s="4"/>
      <c r="F209" s="3"/>
      <c r="G209" s="3"/>
      <c r="H209" s="3"/>
      <c r="I209" s="3"/>
      <c r="J209" s="3"/>
      <c r="K209" s="3"/>
      <c r="L209" s="3"/>
      <c r="M209" s="3"/>
      <c r="N209" s="43"/>
      <c r="O209" s="43"/>
      <c r="P209" s="43"/>
      <c r="Q209" s="43"/>
      <c r="R209" s="43"/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</row>
    <row r="210" spans="1:52" s="5" customFormat="1" x14ac:dyDescent="0.3">
      <c r="A210" s="1"/>
      <c r="B210" s="2"/>
      <c r="C210" s="44"/>
      <c r="E210" s="4"/>
      <c r="F210" s="3"/>
      <c r="G210" s="3"/>
      <c r="H210" s="3"/>
      <c r="I210" s="3"/>
      <c r="J210" s="3"/>
      <c r="K210" s="3"/>
      <c r="L210" s="3"/>
      <c r="M210" s="3"/>
      <c r="N210" s="43"/>
      <c r="O210" s="43"/>
      <c r="P210" s="43"/>
      <c r="Q210" s="43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</row>
    <row r="211" spans="1:52" s="5" customFormat="1" x14ac:dyDescent="0.3">
      <c r="A211" s="1"/>
      <c r="B211" s="2"/>
      <c r="C211" s="44"/>
      <c r="E211" s="4"/>
      <c r="F211" s="3"/>
      <c r="G211" s="3"/>
      <c r="H211" s="3"/>
      <c r="I211" s="3"/>
      <c r="J211" s="3"/>
      <c r="K211" s="3"/>
      <c r="L211" s="3"/>
      <c r="M211" s="3"/>
      <c r="N211" s="43"/>
      <c r="O211" s="43"/>
      <c r="P211" s="43"/>
      <c r="Q211" s="43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</row>
    <row r="212" spans="1:52" s="5" customFormat="1" x14ac:dyDescent="0.3">
      <c r="A212" s="1"/>
      <c r="B212" s="2"/>
      <c r="C212" s="44"/>
      <c r="E212" s="4"/>
      <c r="F212" s="3"/>
      <c r="G212" s="3"/>
      <c r="H212" s="3"/>
      <c r="I212" s="3"/>
      <c r="J212" s="3"/>
      <c r="K212" s="3"/>
      <c r="L212" s="3"/>
      <c r="M212" s="3"/>
      <c r="N212" s="43"/>
      <c r="O212" s="43"/>
      <c r="P212" s="43"/>
      <c r="Q212" s="43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</row>
    <row r="213" spans="1:52" s="5" customFormat="1" x14ac:dyDescent="0.3">
      <c r="A213" s="1"/>
      <c r="B213" s="2"/>
      <c r="C213" s="44"/>
      <c r="E213" s="4"/>
      <c r="F213" s="3"/>
      <c r="G213" s="3"/>
      <c r="H213" s="3"/>
      <c r="I213" s="3"/>
      <c r="J213" s="3"/>
      <c r="K213" s="3"/>
      <c r="L213" s="3"/>
      <c r="M213" s="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</row>
    <row r="214" spans="1:52" s="5" customFormat="1" x14ac:dyDescent="0.3">
      <c r="A214" s="1"/>
      <c r="B214" s="2"/>
      <c r="C214" s="44"/>
      <c r="E214" s="4"/>
      <c r="F214" s="3"/>
      <c r="G214" s="3"/>
      <c r="H214" s="3"/>
      <c r="I214" s="3"/>
      <c r="J214" s="3"/>
      <c r="K214" s="3"/>
      <c r="L214" s="3"/>
      <c r="M214" s="3"/>
      <c r="N214" s="43"/>
      <c r="O214" s="43"/>
      <c r="P214" s="43"/>
      <c r="Q214" s="43"/>
      <c r="R214" s="43"/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</row>
    <row r="215" spans="1:52" s="5" customFormat="1" x14ac:dyDescent="0.3">
      <c r="A215" s="1"/>
      <c r="B215" s="2"/>
      <c r="C215" s="44"/>
      <c r="E215" s="4"/>
      <c r="F215" s="3"/>
      <c r="G215" s="3"/>
      <c r="H215" s="3"/>
      <c r="I215" s="3"/>
      <c r="J215" s="3"/>
      <c r="K215" s="3"/>
      <c r="L215" s="3"/>
      <c r="M215" s="3"/>
      <c r="N215" s="43"/>
      <c r="O215" s="43"/>
      <c r="P215" s="43"/>
      <c r="Q215" s="43"/>
      <c r="R215" s="43"/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</row>
    <row r="216" spans="1:52" s="5" customFormat="1" x14ac:dyDescent="0.3">
      <c r="A216" s="1"/>
      <c r="B216" s="2"/>
      <c r="C216" s="44"/>
      <c r="E216" s="4"/>
      <c r="F216" s="3"/>
      <c r="G216" s="3"/>
      <c r="H216" s="3"/>
      <c r="I216" s="3"/>
      <c r="J216" s="3"/>
      <c r="K216" s="3"/>
      <c r="L216" s="3"/>
      <c r="M216" s="3"/>
      <c r="N216" s="43"/>
      <c r="O216" s="43"/>
      <c r="P216" s="43"/>
      <c r="Q216" s="43"/>
      <c r="R216" s="43"/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</row>
    <row r="217" spans="1:52" s="5" customFormat="1" x14ac:dyDescent="0.3">
      <c r="A217" s="1"/>
      <c r="B217" s="2"/>
      <c r="C217" s="44"/>
      <c r="E217" s="4"/>
      <c r="F217" s="3"/>
      <c r="G217" s="3"/>
      <c r="H217" s="3"/>
      <c r="I217" s="3"/>
      <c r="J217" s="3"/>
      <c r="K217" s="3"/>
      <c r="L217" s="3"/>
      <c r="M217" s="3"/>
      <c r="N217" s="43"/>
      <c r="O217" s="43"/>
      <c r="P217" s="43"/>
      <c r="Q217" s="43"/>
      <c r="R217" s="43"/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</row>
    <row r="218" spans="1:52" s="5" customFormat="1" x14ac:dyDescent="0.3">
      <c r="A218" s="1"/>
      <c r="B218" s="2"/>
      <c r="C218" s="44"/>
      <c r="E218" s="4"/>
      <c r="F218" s="3"/>
      <c r="G218" s="3"/>
      <c r="H218" s="3"/>
      <c r="I218" s="3"/>
      <c r="J218" s="3"/>
      <c r="K218" s="3"/>
      <c r="L218" s="3"/>
      <c r="M218" s="3"/>
      <c r="N218" s="43"/>
      <c r="O218" s="43"/>
      <c r="P218" s="43"/>
      <c r="Q218" s="43"/>
      <c r="R218" s="43"/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</row>
    <row r="219" spans="1:52" s="5" customFormat="1" x14ac:dyDescent="0.3">
      <c r="A219" s="1"/>
      <c r="B219" s="2"/>
      <c r="C219" s="44"/>
      <c r="E219" s="4"/>
      <c r="F219" s="3"/>
      <c r="G219" s="3"/>
      <c r="H219" s="3"/>
      <c r="I219" s="3"/>
      <c r="J219" s="3"/>
      <c r="K219" s="3"/>
      <c r="L219" s="3"/>
      <c r="M219" s="3"/>
      <c r="N219" s="43"/>
      <c r="O219" s="43"/>
      <c r="P219" s="43"/>
      <c r="Q219" s="43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</row>
    <row r="220" spans="1:52" s="5" customFormat="1" x14ac:dyDescent="0.3">
      <c r="A220" s="1"/>
      <c r="B220" s="2"/>
      <c r="C220" s="44"/>
      <c r="E220" s="4"/>
      <c r="F220" s="3"/>
      <c r="G220" s="3"/>
      <c r="H220" s="3"/>
      <c r="I220" s="3"/>
      <c r="J220" s="3"/>
      <c r="K220" s="3"/>
      <c r="L220" s="3"/>
      <c r="M220" s="3"/>
      <c r="N220" s="43"/>
      <c r="O220" s="43"/>
      <c r="P220" s="43"/>
      <c r="Q220" s="43"/>
      <c r="R220" s="43"/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</row>
    <row r="221" spans="1:52" s="5" customFormat="1" x14ac:dyDescent="0.3">
      <c r="A221" s="1"/>
      <c r="B221" s="2"/>
      <c r="C221" s="44"/>
      <c r="E221" s="4"/>
      <c r="F221" s="3"/>
      <c r="G221" s="3"/>
      <c r="H221" s="3"/>
      <c r="I221" s="3"/>
      <c r="J221" s="3"/>
      <c r="K221" s="3"/>
      <c r="L221" s="3"/>
      <c r="M221" s="3"/>
      <c r="N221" s="43"/>
      <c r="O221" s="43"/>
      <c r="P221" s="43"/>
      <c r="Q221" s="43"/>
      <c r="R221" s="43"/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</row>
    <row r="222" spans="1:52" s="5" customFormat="1" x14ac:dyDescent="0.3">
      <c r="A222" s="1"/>
      <c r="B222" s="2"/>
      <c r="C222" s="44"/>
      <c r="E222" s="4"/>
      <c r="F222" s="3"/>
      <c r="G222" s="3"/>
      <c r="H222" s="3"/>
      <c r="I222" s="3"/>
      <c r="J222" s="3"/>
      <c r="K222" s="3"/>
      <c r="L222" s="3"/>
      <c r="M222" s="3"/>
      <c r="N222" s="43"/>
      <c r="O222" s="43"/>
      <c r="P222" s="43"/>
      <c r="Q222" s="43"/>
      <c r="R222" s="43"/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</row>
    <row r="223" spans="1:52" s="5" customFormat="1" x14ac:dyDescent="0.3">
      <c r="A223" s="1"/>
      <c r="B223" s="2"/>
      <c r="C223" s="44"/>
      <c r="E223" s="4"/>
      <c r="F223" s="3"/>
      <c r="G223" s="3"/>
      <c r="H223" s="3"/>
      <c r="I223" s="3"/>
      <c r="J223" s="3"/>
      <c r="K223" s="3"/>
      <c r="L223" s="3"/>
      <c r="M223" s="3"/>
      <c r="N223" s="43"/>
      <c r="O223" s="43"/>
      <c r="P223" s="43"/>
      <c r="Q223" s="43"/>
      <c r="R223" s="43"/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</row>
    <row r="224" spans="1:52" s="5" customFormat="1" x14ac:dyDescent="0.3">
      <c r="A224" s="1"/>
      <c r="B224" s="2"/>
      <c r="C224" s="44"/>
      <c r="E224" s="4"/>
      <c r="F224" s="3"/>
      <c r="G224" s="3"/>
      <c r="H224" s="3"/>
      <c r="I224" s="3"/>
      <c r="J224" s="3"/>
      <c r="K224" s="3"/>
      <c r="L224" s="3"/>
      <c r="M224" s="3"/>
      <c r="N224" s="43"/>
      <c r="O224" s="43"/>
      <c r="P224" s="43"/>
      <c r="Q224" s="43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</row>
    <row r="225" spans="1:52" s="5" customFormat="1" x14ac:dyDescent="0.3">
      <c r="A225" s="1"/>
      <c r="B225" s="2"/>
      <c r="C225" s="44"/>
      <c r="E225" s="4"/>
      <c r="F225" s="3"/>
      <c r="G225" s="3"/>
      <c r="H225" s="3"/>
      <c r="I225" s="3"/>
      <c r="J225" s="3"/>
      <c r="K225" s="3"/>
      <c r="L225" s="3"/>
      <c r="M225" s="3"/>
      <c r="N225" s="43"/>
      <c r="O225" s="43"/>
      <c r="P225" s="43"/>
      <c r="Q225" s="43"/>
      <c r="R225" s="43"/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</row>
    <row r="226" spans="1:52" s="5" customFormat="1" x14ac:dyDescent="0.3">
      <c r="A226" s="1"/>
      <c r="B226" s="2"/>
      <c r="C226" s="44"/>
      <c r="E226" s="4"/>
      <c r="F226" s="3"/>
      <c r="G226" s="3"/>
      <c r="H226" s="3"/>
      <c r="I226" s="3"/>
      <c r="J226" s="3"/>
      <c r="K226" s="3"/>
      <c r="L226" s="3"/>
      <c r="M226" s="3"/>
      <c r="N226" s="43"/>
      <c r="O226" s="43"/>
      <c r="P226" s="43"/>
      <c r="Q226" s="43"/>
      <c r="R226" s="43"/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</row>
    <row r="227" spans="1:52" s="5" customFormat="1" x14ac:dyDescent="0.3">
      <c r="A227" s="1"/>
      <c r="B227" s="2"/>
      <c r="C227" s="44"/>
      <c r="E227" s="4"/>
      <c r="F227" s="3"/>
      <c r="G227" s="3"/>
      <c r="H227" s="3"/>
      <c r="I227" s="3"/>
      <c r="J227" s="3"/>
      <c r="K227" s="3"/>
      <c r="L227" s="3"/>
      <c r="M227" s="3"/>
      <c r="N227" s="43"/>
      <c r="O227" s="43"/>
      <c r="P227" s="43"/>
      <c r="Q227" s="43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</row>
    <row r="228" spans="1:52" s="5" customFormat="1" x14ac:dyDescent="0.3">
      <c r="A228" s="1"/>
      <c r="B228" s="2"/>
      <c r="C228" s="44"/>
      <c r="E228" s="4"/>
      <c r="F228" s="3"/>
      <c r="G228" s="3"/>
      <c r="H228" s="3"/>
      <c r="I228" s="3"/>
      <c r="J228" s="3"/>
      <c r="K228" s="3"/>
      <c r="L228" s="3"/>
      <c r="M228" s="3"/>
      <c r="N228" s="43"/>
      <c r="O228" s="43"/>
      <c r="P228" s="43"/>
      <c r="Q228" s="43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</row>
    <row r="229" spans="1:52" s="5" customFormat="1" x14ac:dyDescent="0.3">
      <c r="A229" s="1"/>
      <c r="B229" s="2"/>
      <c r="C229" s="44"/>
      <c r="E229" s="4"/>
      <c r="F229" s="3"/>
      <c r="G229" s="3"/>
      <c r="H229" s="3"/>
      <c r="I229" s="3"/>
      <c r="J229" s="3"/>
      <c r="K229" s="3"/>
      <c r="L229" s="3"/>
      <c r="M229" s="3"/>
      <c r="N229" s="43"/>
      <c r="O229" s="43"/>
      <c r="P229" s="43"/>
      <c r="Q229" s="43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</row>
    <row r="230" spans="1:52" s="5" customFormat="1" x14ac:dyDescent="0.3">
      <c r="A230" s="1"/>
      <c r="B230" s="2"/>
      <c r="C230" s="44"/>
      <c r="E230" s="4"/>
      <c r="F230" s="3"/>
      <c r="G230" s="3"/>
      <c r="H230" s="3"/>
      <c r="I230" s="3"/>
      <c r="J230" s="3"/>
      <c r="K230" s="3"/>
      <c r="L230" s="3"/>
      <c r="M230" s="3"/>
      <c r="N230" s="43"/>
      <c r="O230" s="43"/>
      <c r="P230" s="43"/>
      <c r="Q230" s="43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</row>
    <row r="231" spans="1:52" s="5" customFormat="1" x14ac:dyDescent="0.3">
      <c r="A231" s="1"/>
      <c r="B231" s="2"/>
      <c r="C231" s="44"/>
      <c r="E231" s="4"/>
      <c r="F231" s="3"/>
      <c r="G231" s="3"/>
      <c r="H231" s="3"/>
      <c r="I231" s="3"/>
      <c r="J231" s="3"/>
      <c r="K231" s="3"/>
      <c r="L231" s="3"/>
      <c r="M231" s="3"/>
      <c r="N231" s="43"/>
      <c r="O231" s="43"/>
      <c r="P231" s="43"/>
      <c r="Q231" s="43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</row>
    <row r="232" spans="1:52" s="5" customFormat="1" x14ac:dyDescent="0.3">
      <c r="A232" s="1"/>
      <c r="B232" s="2"/>
      <c r="C232" s="44"/>
      <c r="E232" s="4"/>
      <c r="F232" s="3"/>
      <c r="G232" s="3"/>
      <c r="H232" s="3"/>
      <c r="I232" s="3"/>
      <c r="J232" s="3"/>
      <c r="K232" s="3"/>
      <c r="L232" s="3"/>
      <c r="M232" s="3"/>
      <c r="N232" s="43"/>
      <c r="O232" s="43"/>
      <c r="P232" s="43"/>
      <c r="Q232" s="43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</row>
    <row r="233" spans="1:52" s="5" customFormat="1" x14ac:dyDescent="0.3">
      <c r="A233" s="1"/>
      <c r="B233" s="2"/>
      <c r="C233" s="44"/>
      <c r="E233" s="4"/>
      <c r="F233" s="3"/>
      <c r="G233" s="3"/>
      <c r="H233" s="3"/>
      <c r="I233" s="3"/>
      <c r="J233" s="3"/>
      <c r="K233" s="3"/>
      <c r="L233" s="3"/>
      <c r="M233" s="3"/>
      <c r="N233" s="43"/>
      <c r="O233" s="43"/>
      <c r="P233" s="43"/>
      <c r="Q233" s="43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</row>
    <row r="234" spans="1:52" s="5" customFormat="1" x14ac:dyDescent="0.3">
      <c r="A234" s="1"/>
      <c r="B234" s="2"/>
      <c r="C234" s="44"/>
      <c r="E234" s="4"/>
      <c r="F234" s="3"/>
      <c r="G234" s="3"/>
      <c r="H234" s="3"/>
      <c r="I234" s="3"/>
      <c r="J234" s="3"/>
      <c r="K234" s="3"/>
      <c r="L234" s="3"/>
      <c r="M234" s="3"/>
      <c r="N234" s="43"/>
      <c r="O234" s="43"/>
      <c r="P234" s="43"/>
      <c r="Q234" s="43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</row>
    <row r="235" spans="1:52" s="5" customFormat="1" x14ac:dyDescent="0.3">
      <c r="A235" s="1"/>
      <c r="B235" s="2"/>
      <c r="C235" s="44"/>
      <c r="E235" s="4"/>
      <c r="F235" s="3"/>
      <c r="G235" s="3"/>
      <c r="H235" s="3"/>
      <c r="I235" s="3"/>
      <c r="J235" s="3"/>
      <c r="K235" s="3"/>
      <c r="L235" s="3"/>
      <c r="M235" s="3"/>
      <c r="N235" s="43"/>
      <c r="O235" s="43"/>
      <c r="P235" s="43"/>
      <c r="Q235" s="43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</row>
    <row r="236" spans="1:52" s="5" customFormat="1" x14ac:dyDescent="0.3">
      <c r="A236" s="1"/>
      <c r="B236" s="2"/>
      <c r="C236" s="44"/>
      <c r="E236" s="4"/>
      <c r="F236" s="3"/>
      <c r="G236" s="3"/>
      <c r="H236" s="3"/>
      <c r="I236" s="3"/>
      <c r="J236" s="3"/>
      <c r="K236" s="3"/>
      <c r="L236" s="3"/>
      <c r="M236" s="3"/>
      <c r="N236" s="43"/>
      <c r="O236" s="43"/>
      <c r="P236" s="43"/>
      <c r="Q236" s="43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</row>
    <row r="237" spans="1:52" s="5" customFormat="1" x14ac:dyDescent="0.3">
      <c r="A237" s="1"/>
      <c r="B237" s="2"/>
      <c r="C237" s="44"/>
      <c r="E237" s="4"/>
      <c r="F237" s="3"/>
      <c r="G237" s="3"/>
      <c r="H237" s="3"/>
      <c r="I237" s="3"/>
      <c r="J237" s="3"/>
      <c r="K237" s="3"/>
      <c r="L237" s="3"/>
      <c r="M237" s="3"/>
      <c r="N237" s="43"/>
      <c r="O237" s="43"/>
      <c r="P237" s="43"/>
      <c r="Q237" s="43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</row>
    <row r="238" spans="1:52" s="5" customFormat="1" x14ac:dyDescent="0.3">
      <c r="A238" s="1"/>
      <c r="B238" s="2"/>
      <c r="C238" s="44"/>
      <c r="E238" s="4"/>
      <c r="F238" s="3"/>
      <c r="G238" s="3"/>
      <c r="H238" s="3"/>
      <c r="I238" s="3"/>
      <c r="J238" s="3"/>
      <c r="K238" s="3"/>
      <c r="L238" s="3"/>
      <c r="M238" s="3"/>
      <c r="N238" s="43"/>
      <c r="O238" s="43"/>
      <c r="P238" s="43"/>
      <c r="Q238" s="43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</row>
    <row r="239" spans="1:52" s="5" customFormat="1" x14ac:dyDescent="0.3">
      <c r="A239" s="1"/>
      <c r="B239" s="2"/>
      <c r="C239" s="44"/>
      <c r="E239" s="4"/>
      <c r="F239" s="3"/>
      <c r="G239" s="3"/>
      <c r="H239" s="3"/>
      <c r="I239" s="3"/>
      <c r="J239" s="3"/>
      <c r="K239" s="3"/>
      <c r="L239" s="3"/>
      <c r="M239" s="3"/>
      <c r="N239" s="43"/>
      <c r="O239" s="43"/>
      <c r="P239" s="43"/>
      <c r="Q239" s="43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</row>
    <row r="240" spans="1:52" s="5" customFormat="1" x14ac:dyDescent="0.3">
      <c r="A240" s="1"/>
      <c r="B240" s="2"/>
      <c r="C240" s="44"/>
      <c r="E240" s="4"/>
      <c r="F240" s="3"/>
      <c r="G240" s="3"/>
      <c r="H240" s="3"/>
      <c r="I240" s="3"/>
      <c r="J240" s="3"/>
      <c r="K240" s="3"/>
      <c r="L240" s="3"/>
      <c r="M240" s="3"/>
      <c r="N240" s="43"/>
      <c r="O240" s="43"/>
      <c r="P240" s="43"/>
      <c r="Q240" s="43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</row>
  </sheetData>
  <mergeCells count="23">
    <mergeCell ref="A37:F37"/>
    <mergeCell ref="D1:F2"/>
    <mergeCell ref="A5:F5"/>
    <mergeCell ref="B7:C7"/>
    <mergeCell ref="B8:F8"/>
    <mergeCell ref="A10:A11"/>
    <mergeCell ref="B10:B11"/>
    <mergeCell ref="C10:C11"/>
    <mergeCell ref="D10:D11"/>
    <mergeCell ref="F10:F11"/>
    <mergeCell ref="A13:F13"/>
    <mergeCell ref="A18:F18"/>
    <mergeCell ref="A23:F23"/>
    <mergeCell ref="A29:F29"/>
    <mergeCell ref="A31:F31"/>
    <mergeCell ref="B86:F86"/>
    <mergeCell ref="A90:D90"/>
    <mergeCell ref="A42:F42"/>
    <mergeCell ref="A47:F47"/>
    <mergeCell ref="A53:F53"/>
    <mergeCell ref="A58:F58"/>
    <mergeCell ref="A64:F64"/>
    <mergeCell ref="A70:F70"/>
  </mergeCells>
  <pageMargins left="0.23622047244094491" right="0.23622047244094491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CHOBANYAN</dc:creator>
  <cp:lastModifiedBy>User</cp:lastModifiedBy>
  <cp:lastPrinted>2023-08-09T13:04:21Z</cp:lastPrinted>
  <dcterms:created xsi:type="dcterms:W3CDTF">2020-10-12T12:23:42Z</dcterms:created>
  <dcterms:modified xsi:type="dcterms:W3CDTF">2023-08-14T06:04:10Z</dcterms:modified>
</cp:coreProperties>
</file>