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Print_Titles" localSheetId="3">'Հատված 6'!$6:$8</definedName>
  </definedNames>
  <calcPr fullCalcOnLoad="1"/>
</workbook>
</file>

<file path=xl/sharedStrings.xml><?xml version="1.0" encoding="utf-8"?>
<sst xmlns="http://schemas.openxmlformats.org/spreadsheetml/2006/main" count="2764" uniqueCount="766">
  <si>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</si>
  <si>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</si>
  <si>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</si>
  <si>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</si>
  <si>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</si>
  <si>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</si>
  <si>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</si>
  <si>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</si>
  <si>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</si>
  <si>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</si>
  <si>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</si>
  <si>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</si>
  <si>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</si>
  <si>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</si>
  <si>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</si>
  <si>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</si>
  <si>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</si>
  <si>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</si>
  <si>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</si>
  <si>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</si>
  <si>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</si>
  <si>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</si>
  <si>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</si>
  <si>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</si>
  <si>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</si>
  <si>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</si>
  <si>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</si>
  <si>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</si>
  <si>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</si>
  <si>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</si>
  <si>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</si>
  <si>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</si>
  <si>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</si>
  <si>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</si>
  <si>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</si>
  <si>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</si>
  <si>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</si>
  <si>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</si>
  <si>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</si>
  <si>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</si>
  <si>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</si>
  <si>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</si>
  <si>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</si>
  <si>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</si>
  <si>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</si>
  <si>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</si>
  <si>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</si>
  <si>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</si>
  <si>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</si>
  <si>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</si>
  <si>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</si>
  <si>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</si>
  <si>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</si>
  <si>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</si>
  <si>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</si>
  <si>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</si>
  <si>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</si>
  <si>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</si>
  <si>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</si>
  <si>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</si>
  <si>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</si>
  <si>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</si>
  <si>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</si>
  <si>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</si>
  <si>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</si>
  <si>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</si>
  <si>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</si>
  <si>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</si>
  <si>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</si>
  <si>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</si>
  <si>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0</t>
  </si>
  <si>
    <t>1</t>
  </si>
  <si>
    <t>2</t>
  </si>
  <si>
    <t>4712</t>
  </si>
  <si>
    <t>......................................................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</si>
  <si>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</si>
  <si>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</si>
  <si>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</si>
  <si>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</si>
  <si>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</si>
  <si>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</si>
  <si>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</si>
  <si>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</si>
  <si>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</si>
  <si>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</si>
  <si>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</si>
  <si>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</si>
  <si>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</si>
  <si>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</si>
  <si>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</si>
  <si>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</si>
  <si>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</si>
  <si>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</si>
  <si>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</si>
  <si>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</si>
  <si>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</si>
  <si>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</si>
  <si>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</si>
  <si>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</si>
  <si>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</si>
  <si>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</si>
  <si>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</si>
  <si>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</si>
  <si>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</si>
  <si>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</si>
  <si>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</si>
  <si>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</si>
  <si>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</si>
  <si>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</si>
  <si>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</si>
  <si>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</si>
  <si>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</si>
  <si>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</si>
  <si>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</si>
  <si>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</si>
  <si>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</si>
  <si>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</si>
  <si>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</si>
  <si>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</si>
  <si>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</si>
  <si>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</si>
  <si>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</si>
  <si>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</si>
  <si>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</si>
  <si>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</si>
  <si>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</si>
  <si>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</si>
  <si>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</si>
  <si>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</si>
  <si>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</si>
  <si>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</si>
  <si>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</si>
  <si>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</si>
  <si>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</si>
  <si>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</si>
  <si>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</si>
  <si>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</si>
  <si>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</si>
  <si>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</si>
  <si>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</si>
  <si>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</si>
  <si>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</si>
  <si>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</si>
  <si>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</si>
  <si>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</si>
  <si>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</si>
  <si>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</si>
  <si>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</si>
  <si>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</si>
  <si>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</si>
  <si>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</si>
  <si>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</si>
  <si>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</si>
  <si>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</si>
  <si>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</si>
  <si>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</si>
  <si>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</si>
  <si>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</si>
  <si>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</si>
  <si>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</si>
  <si>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</si>
  <si>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</si>
  <si>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</si>
  <si>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</si>
  <si>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</si>
  <si>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</si>
  <si>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</si>
  <si>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</si>
  <si>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</si>
  <si>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</si>
  <si>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</si>
  <si>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</si>
  <si>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</si>
  <si>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</si>
  <si>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</si>
  <si>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</si>
  <si>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</si>
  <si>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</si>
  <si>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</si>
  <si>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</si>
  <si>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</si>
  <si>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</si>
  <si>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</si>
  <si>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</si>
  <si>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</si>
  <si>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</si>
  <si>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</si>
  <si>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</si>
  <si>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</si>
  <si>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</si>
  <si>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</si>
  <si>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</si>
  <si>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</si>
  <si>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</si>
  <si>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</si>
  <si>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</si>
  <si>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</si>
  <si>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</si>
  <si>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</si>
  <si>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</si>
  <si>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</si>
  <si>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</si>
  <si>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</si>
  <si>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</si>
  <si>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</si>
  <si>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</si>
  <si>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</si>
  <si>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</si>
  <si>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</si>
  <si>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</si>
  <si>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</si>
  <si>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</si>
  <si>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</si>
  <si>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</si>
  <si>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</si>
  <si>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</si>
  <si>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</si>
  <si>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</si>
  <si>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</si>
  <si>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</si>
  <si>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</si>
  <si>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</si>
  <si>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</si>
  <si>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</si>
  <si>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</si>
  <si>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</si>
  <si>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</si>
  <si>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</si>
  <si>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</si>
  <si>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</si>
  <si>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</si>
  <si>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</si>
  <si>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</si>
  <si>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</si>
  <si>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</si>
  <si>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</si>
  <si>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</si>
  <si>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</si>
  <si>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</si>
  <si>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</si>
  <si>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</si>
  <si>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</si>
  <si>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</si>
  <si>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</si>
  <si>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</si>
  <si>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</si>
  <si>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</si>
  <si>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</si>
  <si>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</si>
  <si>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</si>
  <si>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</si>
  <si>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</si>
  <si>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</si>
  <si>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</si>
  <si>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</si>
  <si>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</si>
  <si>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</si>
  <si>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</si>
  <si>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</si>
  <si>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</si>
  <si>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</si>
  <si>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</si>
  <si>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</si>
  <si>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</si>
  <si>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</si>
  <si>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</si>
  <si>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</si>
  <si>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</si>
  <si>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</si>
  <si>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</si>
  <si>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</si>
  <si>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</si>
  <si>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</si>
  <si>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</si>
  <si>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</si>
  <si>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</si>
  <si>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</si>
  <si>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</si>
  <si>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</si>
  <si>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</si>
  <si>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</si>
  <si>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</si>
  <si>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</si>
  <si>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</si>
  <si>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</si>
  <si>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</si>
  <si>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</si>
  <si>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</si>
  <si>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</si>
  <si>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</si>
  <si>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</si>
  <si>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</si>
  <si>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</si>
  <si>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</si>
  <si>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</si>
  <si>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</si>
  <si>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</si>
  <si>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</si>
  <si>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</si>
  <si>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</si>
  <si>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</si>
  <si>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</si>
  <si>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</si>
  <si>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</si>
  <si>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</si>
  <si>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</si>
  <si>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</si>
  <si>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</si>
  <si>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</si>
  <si>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</si>
  <si>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</si>
  <si>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</si>
  <si>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</si>
  <si>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</si>
  <si>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</si>
  <si>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</si>
  <si>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</si>
  <si>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</si>
  <si>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</si>
  <si>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</si>
  <si>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</si>
  <si>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</si>
  <si>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</si>
  <si>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</si>
  <si>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</si>
  <si>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</si>
  <si>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</si>
  <si>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</si>
  <si>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</si>
  <si>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</si>
  <si>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</si>
  <si>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</si>
  <si>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</si>
  <si>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</si>
  <si>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</si>
  <si>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</si>
  <si>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</si>
  <si>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</si>
  <si>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</si>
  <si>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</si>
  <si>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</si>
  <si>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</si>
  <si>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</si>
  <si>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</si>
  <si>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</si>
  <si>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</si>
  <si>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</si>
  <si>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</si>
  <si>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</si>
  <si>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</si>
  <si>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</si>
  <si>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</si>
  <si>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</si>
  <si>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</si>
  <si>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</si>
  <si>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</si>
  <si>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</si>
  <si>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</si>
  <si>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</si>
  <si>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</si>
  <si>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</si>
  <si>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</si>
  <si>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</si>
  <si>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</si>
  <si>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</si>
  <si>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</si>
  <si>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</si>
  <si>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</si>
  <si>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</si>
  <si>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</si>
  <si>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</si>
  <si>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</si>
  <si>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</si>
  <si>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</si>
  <si>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</si>
  <si>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</si>
  <si>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</si>
  <si>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</si>
  <si>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</si>
  <si>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</si>
  <si>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</si>
  <si>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</si>
  <si>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</si>
  <si>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</si>
  <si>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</si>
  <si>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</si>
  <si>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</si>
  <si>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</si>
  <si>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</si>
  <si>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</si>
  <si>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</si>
  <si>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</si>
  <si>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</si>
  <si>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</si>
  <si>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</si>
  <si>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</si>
  <si>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</si>
  <si>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</si>
  <si>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</si>
  <si>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</si>
  <si>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</si>
  <si>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</si>
  <si>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</si>
  <si>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</si>
  <si>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</si>
  <si>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</si>
  <si>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</si>
  <si>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</si>
  <si>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</si>
  <si>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</si>
  <si>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</si>
  <si>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</si>
  <si>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</si>
  <si>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</si>
  <si>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</si>
  <si>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</si>
  <si>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</si>
  <si>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</si>
  <si>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</si>
  <si>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</si>
  <si>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</si>
  <si>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</si>
  <si>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</si>
  <si>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</si>
  <si>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</si>
  <si>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</si>
  <si>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</si>
  <si>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</si>
  <si>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</si>
  <si>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</si>
  <si>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</si>
  <si>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</si>
  <si>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</si>
  <si>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</si>
  <si>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</si>
  <si>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</si>
  <si>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</si>
  <si>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</si>
  <si>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</si>
  <si>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</si>
  <si>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</si>
  <si>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</si>
  <si>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</si>
  <si>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</si>
  <si>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</si>
  <si>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</si>
  <si>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</si>
  <si>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</si>
  <si>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</si>
  <si>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</si>
  <si>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</si>
  <si>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</si>
  <si>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</si>
  <si>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</si>
  <si>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</si>
  <si>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</si>
  <si>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</si>
  <si>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</si>
  <si>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</si>
  <si>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</si>
  <si>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</si>
  <si>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</si>
  <si>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</si>
  <si>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</si>
  <si>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</si>
  <si>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</si>
  <si>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</si>
  <si>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</si>
  <si>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</si>
  <si>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</si>
  <si>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</si>
  <si>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</si>
  <si>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</si>
  <si>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</si>
  <si>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</si>
  <si>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</si>
  <si>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</si>
  <si>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</si>
  <si>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</si>
  <si>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</si>
  <si>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</si>
  <si>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</si>
  <si>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</si>
  <si>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</si>
  <si>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</si>
  <si>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</si>
  <si>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</si>
  <si>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</si>
  <si>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</si>
  <si>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</si>
  <si>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</si>
  <si>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</si>
  <si>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</si>
  <si>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</si>
  <si>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</si>
  <si>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</si>
  <si>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</si>
  <si>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</si>
  <si>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</si>
  <si>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</si>
  <si>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</si>
  <si>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</si>
  <si>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</si>
  <si>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</si>
  <si>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</si>
  <si>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</si>
  <si>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</si>
  <si>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</si>
  <si>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</si>
  <si>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</si>
  <si>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</si>
  <si>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</si>
  <si>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</si>
  <si>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</si>
  <si>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</si>
  <si>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</si>
  <si>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</si>
  <si>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</si>
  <si>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</si>
  <si>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</si>
  <si>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</si>
  <si>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</si>
  <si>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</si>
  <si>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</si>
  <si>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</si>
  <si>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</si>
  <si>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</si>
  <si>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</si>
  <si>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</si>
  <si>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</si>
  <si>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</si>
  <si>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</si>
  <si>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</si>
  <si>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</si>
  <si>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</si>
  <si>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</si>
  <si>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</si>
  <si>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</si>
  <si>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</si>
  <si>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</si>
  <si>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</si>
  <si>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</si>
  <si>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</si>
  <si>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</si>
  <si>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</si>
  <si>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</si>
  <si>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</si>
  <si>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</si>
  <si>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</si>
  <si>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</si>
  <si>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</si>
  <si>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</si>
  <si>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</si>
  <si>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</si>
  <si>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</si>
  <si>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</si>
  <si>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</si>
  <si>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</si>
  <si>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</si>
  <si>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</si>
  <si>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</si>
  <si>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</si>
  <si>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</si>
  <si>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</si>
  <si>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</si>
  <si>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</si>
  <si>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</si>
  <si>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</si>
  <si>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</si>
  <si>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</si>
  <si>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</si>
  <si>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</si>
  <si>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</si>
  <si>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</si>
  <si>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</si>
  <si>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</si>
  <si>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</si>
  <si>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</si>
  <si>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</si>
  <si>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</si>
  <si>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</si>
  <si>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</si>
  <si>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</si>
  <si>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</si>
  <si>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</si>
  <si>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</si>
  <si>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</si>
  <si>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</si>
  <si>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</si>
  <si>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</si>
  <si>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</si>
  <si>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</si>
  <si>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</si>
  <si>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</si>
  <si>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</si>
  <si>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</si>
  <si>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</si>
  <si>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</si>
  <si>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</si>
  <si>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</si>
  <si>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</si>
  <si>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</si>
  <si>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</si>
  <si>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</si>
  <si>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</si>
  <si>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</si>
  <si>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</si>
  <si>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</si>
  <si>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</si>
  <si>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</si>
  <si>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</si>
  <si>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</si>
  <si>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</si>
  <si>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</si>
  <si>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</si>
  <si>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</si>
  <si>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</si>
  <si>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</si>
  <si>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</si>
  <si>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</si>
  <si>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</si>
  <si>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</si>
  <si>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</si>
  <si>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</si>
  <si>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</si>
  <si>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</si>
  <si>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</si>
  <si>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</si>
  <si>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</si>
  <si>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</si>
  <si>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</si>
  <si>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</si>
  <si>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</si>
  <si>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</si>
  <si>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</si>
  <si>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</si>
  <si>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</si>
  <si>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</si>
  <si>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</si>
  <si>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</si>
  <si>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</si>
  <si>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</si>
  <si>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</si>
  <si>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</si>
  <si>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</si>
  <si>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</si>
  <si>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</si>
  <si>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</si>
  <si>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</si>
  <si>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</si>
  <si>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</si>
  <si>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</si>
  <si>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</si>
  <si>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</si>
  <si>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</si>
  <si>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</si>
  <si>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</si>
  <si>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</si>
  <si>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</si>
  <si>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</si>
  <si>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</si>
  <si>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</si>
  <si>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</si>
  <si>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</si>
  <si>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</si>
  <si>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</si>
  <si>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</si>
  <si>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</si>
  <si>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</si>
  <si>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</si>
  <si>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</si>
  <si>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</si>
  <si>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</si>
  <si>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</si>
  <si>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</si>
  <si>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</si>
  <si>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</si>
  <si>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</si>
  <si>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</si>
  <si>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</si>
  <si>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</si>
  <si>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</si>
  <si>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</si>
  <si>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</si>
  <si>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</si>
  <si>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</si>
  <si>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</si>
  <si>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</si>
  <si>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</si>
  <si>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</si>
  <si>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</si>
  <si>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</si>
  <si>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</si>
  <si>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</si>
  <si>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</si>
  <si>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</si>
  <si>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</si>
  <si>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</si>
  <si>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</si>
  <si>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</si>
  <si>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</si>
  <si>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</si>
  <si>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</si>
  <si>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</si>
  <si>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</si>
  <si>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</si>
  <si>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</si>
  <si>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</si>
  <si>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</si>
  <si>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</si>
  <si>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</si>
  <si>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</si>
  <si>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</si>
  <si>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</si>
  <si>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</si>
  <si>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</si>
  <si>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</si>
  <si>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</si>
  <si>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</si>
  <si>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</si>
  <si>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</si>
  <si>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</si>
  <si>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</si>
  <si>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</si>
  <si>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</si>
  <si>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</si>
  <si>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</si>
  <si>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</si>
  <si>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</si>
  <si>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</si>
  <si>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</si>
  <si>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</si>
  <si>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</si>
  <si>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</si>
  <si>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</si>
  <si>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</si>
  <si>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</si>
  <si>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</si>
  <si>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</si>
  <si>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</si>
  <si>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</si>
  <si>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</si>
  <si>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</si>
  <si>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</si>
  <si>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</si>
  <si>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</si>
  <si>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</si>
  <si>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</si>
  <si>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</si>
  <si>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</si>
  <si>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</si>
  <si>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</si>
  <si>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</si>
  <si>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>(դրամ)</t>
  </si>
  <si>
    <r>
      <t xml:space="preserve">Փողոցների լուսավորում </t>
    </r>
    <r>
      <rPr>
        <b/>
        <sz val="9"/>
        <rFont val="GHEA Grapalat"/>
        <family val="3"/>
      </rPr>
      <t>Սուբվենցիա</t>
    </r>
  </si>
  <si>
    <r>
      <t xml:space="preserve">Բնակարանային շինարարության և կոմունալ ծառայություններ (այլ դասերին չպատկանող) </t>
    </r>
    <r>
      <rPr>
        <b/>
        <sz val="9"/>
        <rFont val="GHEA Grapalat"/>
        <family val="3"/>
      </rPr>
      <t>Սուբվենցիա</t>
    </r>
  </si>
  <si>
    <t>Ընդհանուր բնույթի այլ ծառայություններ արտաբյուջե</t>
  </si>
  <si>
    <t>ճանապարհային տրանսպորտ սուբ</t>
  </si>
  <si>
    <t>ՀԱՄԱՅՆՔԻ ՂԵԿԱՎԱՐ                                                                      Մ.ՓԱՐԱՄԱԶՅԱՆ</t>
  </si>
  <si>
    <t>ՀԱՄԱՅՆՔԻ ՂԵԿԱՎԱՐ                                                   Մ.ՓԱՐԱՄԱԶՅԱՆ</t>
  </si>
  <si>
    <t>ՀԱՄԱՅՆՔԻ ՂԵԱԿԱՎԱՐ՝                                                           Մ.ՓԱՐԱՄԱԶՅԱՆ</t>
  </si>
  <si>
    <t xml:space="preserve">          ՀԱՎԵԼՎԱԾ 1                  
    ՀՀ Սյունիքի մարզի Քաջարան համայնքի ավագանու 2023թ մայիսի 24-ի թիվ  31 -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</si>
  <si>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                                    Մ.ՓԱՐԱՄԱԶՅԱՆ</t>
  </si>
  <si>
    <t xml:space="preserve">                              ՀԱՎԵԼՎԱԾ 2                                                    ՀՀ Սյունիքի մարզի Քաջարան համայնքի ավագանու 2023թ մայիսի 24-ի թիվ  31 - Ն որոշման                                                              </t>
  </si>
  <si>
    <t xml:space="preserve">                       ՀԱՎԵԼՎԱԾ 3                                   ՀՀ Սյունիքի մարզի Քաջարան համայնքի ավագանու 2023թ մայիսի 24-ի թիվ  31 - Ն որոշման                                                        </t>
  </si>
  <si>
    <t xml:space="preserve"> ՀԱՎԵԼՎԱԾ 6 
 ՀՀ Սյունիքի մարզի Քաջարան համայնքի ավագանու 2023թ մայիսի 24-ի թիվ  31 - Ն որոշման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</si>
</sst>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_-* #,##0.0\ _₽_-;\-* #,##0.0\ _₽_-;_-* &quot;-&quot;?\ _₽_-;_-@_-"/>
    <numFmt numFmtId="210" formatCode="_(* #,##0.000_);_(* \(#,##0.000\);_(* &quot;-&quot;??_);_(@_)"/>
  </numFmts>
  <fonts count="7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left" vertical="top" wrapText="1" readingOrder="1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 applyAlignment="1">
      <alignment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vertical="center" wrapText="1" readingOrder="1"/>
    </xf>
    <xf numFmtId="0" fontId="22" fillId="0" borderId="18" xfId="0" applyNumberFormat="1" applyFont="1" applyFill="1" applyBorder="1" applyAlignment="1">
      <alignment horizontal="left" vertical="top" wrapText="1" readingOrder="1"/>
    </xf>
    <xf numFmtId="0" fontId="16" fillId="0" borderId="22" xfId="0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 wrapText="1" readingOrder="1"/>
    </xf>
    <xf numFmtId="49" fontId="19" fillId="0" borderId="2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 wrapText="1" readingOrder="1"/>
    </xf>
    <xf numFmtId="0" fontId="26" fillId="0" borderId="19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left" vertical="top" wrapText="1" readingOrder="1"/>
    </xf>
    <xf numFmtId="0" fontId="28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top"/>
    </xf>
    <xf numFmtId="49" fontId="19" fillId="0" borderId="21" xfId="0" applyNumberFormat="1" applyFont="1" applyFill="1" applyBorder="1" applyAlignment="1">
      <alignment horizontal="center" vertical="top"/>
    </xf>
    <xf numFmtId="49" fontId="19" fillId="0" borderId="27" xfId="0" applyNumberFormat="1" applyFont="1" applyFill="1" applyBorder="1" applyAlignment="1">
      <alignment horizontal="center" vertical="top"/>
    </xf>
    <xf numFmtId="49" fontId="19" fillId="0" borderId="28" xfId="0" applyNumberFormat="1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top"/>
    </xf>
    <xf numFmtId="195" fontId="25" fillId="0" borderId="0" xfId="0" applyNumberFormat="1" applyFont="1" applyFill="1" applyBorder="1" applyAlignment="1">
      <alignment horizontal="center" vertical="top"/>
    </xf>
    <xf numFmtId="195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94" fontId="19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94" fontId="2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4" fillId="33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49" fontId="14" fillId="33" borderId="3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top" wrapText="1"/>
    </xf>
    <xf numFmtId="49" fontId="27" fillId="33" borderId="3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 vertical="top" wrapText="1"/>
    </xf>
    <xf numFmtId="49" fontId="14" fillId="0" borderId="20" xfId="0" applyNumberFormat="1" applyFont="1" applyFill="1" applyBorder="1" applyAlignment="1">
      <alignment vertical="top" wrapText="1"/>
    </xf>
    <xf numFmtId="0" fontId="18" fillId="0" borderId="33" xfId="0" applyFont="1" applyBorder="1" applyAlignment="1">
      <alignment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vertical="top" wrapText="1"/>
    </xf>
    <xf numFmtId="0" fontId="19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 wrapText="1"/>
    </xf>
    <xf numFmtId="49" fontId="22" fillId="33" borderId="36" xfId="0" applyNumberFormat="1" applyFont="1" applyFill="1" applyBorder="1" applyAlignment="1">
      <alignment horizontal="center" vertical="center"/>
    </xf>
    <xf numFmtId="49" fontId="27" fillId="33" borderId="20" xfId="0" applyNumberFormat="1" applyFont="1" applyFill="1" applyBorder="1" applyAlignment="1">
      <alignment horizontal="center"/>
    </xf>
    <xf numFmtId="49" fontId="22" fillId="33" borderId="20" xfId="0" applyNumberFormat="1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vertical="top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vertical="top" wrapText="1"/>
    </xf>
    <xf numFmtId="49" fontId="31" fillId="0" borderId="20" xfId="0" applyNumberFormat="1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vertical="top" wrapText="1"/>
    </xf>
    <xf numFmtId="49" fontId="33" fillId="0" borderId="20" xfId="0" applyNumberFormat="1" applyFont="1" applyFill="1" applyBorder="1" applyAlignment="1">
      <alignment vertical="center" wrapText="1"/>
    </xf>
    <xf numFmtId="49" fontId="36" fillId="0" borderId="20" xfId="0" applyNumberFormat="1" applyFont="1" applyFill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0" xfId="0" applyFont="1" applyBorder="1" applyAlignment="1">
      <alignment wrapText="1"/>
    </xf>
    <xf numFmtId="0" fontId="26" fillId="33" borderId="20" xfId="0" applyFont="1" applyFill="1" applyBorder="1" applyAlignment="1">
      <alignment horizontal="left" vertical="top" wrapText="1"/>
    </xf>
    <xf numFmtId="49" fontId="37" fillId="0" borderId="20" xfId="0" applyNumberFormat="1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wrapText="1"/>
    </xf>
    <xf numFmtId="49" fontId="18" fillId="0" borderId="20" xfId="0" applyNumberFormat="1" applyFont="1" applyFill="1" applyBorder="1" applyAlignment="1">
      <alignment wrapText="1"/>
    </xf>
    <xf numFmtId="49" fontId="14" fillId="33" borderId="20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top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wrapText="1"/>
    </xf>
    <xf numFmtId="0" fontId="19" fillId="33" borderId="37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left" vertical="top" wrapText="1"/>
    </xf>
    <xf numFmtId="49" fontId="27" fillId="33" borderId="40" xfId="0" applyNumberFormat="1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left" vertical="top" wrapText="1"/>
    </xf>
    <xf numFmtId="49" fontId="27" fillId="33" borderId="16" xfId="0" applyNumberFormat="1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9" fillId="33" borderId="4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vertical="top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top" wrapText="1"/>
    </xf>
    <xf numFmtId="49" fontId="31" fillId="0" borderId="24" xfId="0" applyNumberFormat="1" applyFont="1" applyFill="1" applyBorder="1" applyAlignment="1">
      <alignment vertical="top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22" fillId="0" borderId="24" xfId="0" applyFont="1" applyBorder="1" applyAlignment="1">
      <alignment vertical="top" wrapText="1"/>
    </xf>
    <xf numFmtId="0" fontId="19" fillId="33" borderId="41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top" wrapText="1"/>
    </xf>
    <xf numFmtId="49" fontId="22" fillId="33" borderId="24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left" vertical="top" wrapText="1"/>
    </xf>
    <xf numFmtId="49" fontId="27" fillId="33" borderId="45" xfId="0" applyNumberFormat="1" applyFont="1" applyFill="1" applyBorder="1" applyAlignment="1">
      <alignment horizontal="center"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4" fillId="0" borderId="10" xfId="0" applyFont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vertical="top" wrapText="1"/>
    </xf>
    <xf numFmtId="0" fontId="31" fillId="0" borderId="24" xfId="0" applyFont="1" applyBorder="1" applyAlignment="1">
      <alignment horizontal="left" vertical="top" wrapText="1"/>
    </xf>
    <xf numFmtId="49" fontId="19" fillId="0" borderId="41" xfId="0" applyNumberFormat="1" applyFont="1" applyFill="1" applyBorder="1" applyAlignment="1">
      <alignment horizontal="center" wrapText="1"/>
    </xf>
    <xf numFmtId="49" fontId="14" fillId="33" borderId="16" xfId="0" applyNumberFormat="1" applyFont="1" applyFill="1" applyBorder="1" applyAlignment="1">
      <alignment horizontal="center" wrapText="1"/>
    </xf>
    <xf numFmtId="49" fontId="19" fillId="0" borderId="42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20" xfId="0" applyNumberFormat="1" applyFont="1" applyFill="1" applyBorder="1" applyAlignment="1">
      <alignment wrapText="1"/>
    </xf>
    <xf numFmtId="49" fontId="26" fillId="0" borderId="20" xfId="0" applyNumberFormat="1" applyFont="1" applyFill="1" applyBorder="1" applyAlignment="1">
      <alignment wrapText="1"/>
    </xf>
    <xf numFmtId="49" fontId="27" fillId="0" borderId="20" xfId="0" applyNumberFormat="1" applyFont="1" applyFill="1" applyBorder="1" applyAlignment="1">
      <alignment wrapText="1"/>
    </xf>
    <xf numFmtId="0" fontId="27" fillId="0" borderId="20" xfId="0" applyFont="1" applyFill="1" applyBorder="1" applyAlignment="1">
      <alignment wrapText="1"/>
    </xf>
    <xf numFmtId="49" fontId="22" fillId="0" borderId="16" xfId="0" applyNumberFormat="1" applyFont="1" applyFill="1" applyBorder="1" applyAlignment="1">
      <alignment wrapText="1"/>
    </xf>
    <xf numFmtId="49" fontId="26" fillId="0" borderId="27" xfId="0" applyNumberFormat="1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20" xfId="0" applyNumberFormat="1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3"/>
    </xf>
    <xf numFmtId="0" fontId="18" fillId="0" borderId="20" xfId="0" applyNumberFormat="1" applyFont="1" applyFill="1" applyBorder="1" applyAlignment="1">
      <alignment horizontal="left" vertical="center" wrapText="1" indent="2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" fontId="18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 inden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 quotePrefix="1">
      <alignment horizontal="center" vertical="center"/>
    </xf>
    <xf numFmtId="49" fontId="18" fillId="0" borderId="37" xfId="0" applyNumberFormat="1" applyFont="1" applyFill="1" applyBorder="1" applyAlignment="1" quotePrefix="1">
      <alignment horizontal="center" vertical="center"/>
    </xf>
    <xf numFmtId="0" fontId="18" fillId="0" borderId="37" xfId="0" applyFont="1" applyFill="1" applyBorder="1" applyAlignment="1">
      <alignment vertical="center"/>
    </xf>
    <xf numFmtId="49" fontId="18" fillId="0" borderId="37" xfId="0" applyNumberFormat="1" applyFont="1" applyFill="1" applyBorder="1" applyAlignment="1">
      <alignment horizontal="centerContinuous" vertical="center"/>
    </xf>
    <xf numFmtId="49" fontId="14" fillId="0" borderId="37" xfId="0" applyNumberFormat="1" applyFont="1" applyFill="1" applyBorder="1" applyAlignment="1" quotePrefix="1">
      <alignment horizontal="center" vertical="center"/>
    </xf>
    <xf numFmtId="49" fontId="18" fillId="0" borderId="38" xfId="0" applyNumberFormat="1" applyFont="1" applyFill="1" applyBorder="1" applyAlignment="1" quotePrefix="1">
      <alignment horizontal="center" vertical="center"/>
    </xf>
    <xf numFmtId="0" fontId="18" fillId="0" borderId="27" xfId="0" applyNumberFormat="1" applyFont="1" applyFill="1" applyBorder="1" applyAlignment="1">
      <alignment horizontal="left" vertical="center" wrapText="1" indent="1"/>
    </xf>
    <xf numFmtId="1" fontId="18" fillId="0" borderId="27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top" wrapText="1" readingOrder="1"/>
    </xf>
    <xf numFmtId="204" fontId="16" fillId="0" borderId="19" xfId="0" applyNumberFormat="1" applyFont="1" applyFill="1" applyBorder="1" applyAlignment="1">
      <alignment/>
    </xf>
    <xf numFmtId="204" fontId="16" fillId="0" borderId="23" xfId="0" applyNumberFormat="1" applyFont="1" applyFill="1" applyBorder="1" applyAlignment="1">
      <alignment/>
    </xf>
    <xf numFmtId="204" fontId="17" fillId="0" borderId="19" xfId="0" applyNumberFormat="1" applyFont="1" applyFill="1" applyBorder="1" applyAlignment="1">
      <alignment/>
    </xf>
    <xf numFmtId="204" fontId="16" fillId="0" borderId="19" xfId="0" applyNumberFormat="1" applyFont="1" applyFill="1" applyBorder="1" applyAlignment="1">
      <alignment horizontal="center" vertical="center"/>
    </xf>
    <xf numFmtId="204" fontId="29" fillId="0" borderId="19" xfId="0" applyNumberFormat="1" applyFont="1" applyFill="1" applyBorder="1" applyAlignment="1">
      <alignment/>
    </xf>
    <xf numFmtId="204" fontId="29" fillId="0" borderId="23" xfId="0" applyNumberFormat="1" applyFont="1" applyFill="1" applyBorder="1" applyAlignment="1">
      <alignment/>
    </xf>
    <xf numFmtId="204" fontId="29" fillId="0" borderId="22" xfId="0" applyNumberFormat="1" applyFont="1" applyFill="1" applyBorder="1" applyAlignment="1">
      <alignment/>
    </xf>
    <xf numFmtId="204" fontId="17" fillId="0" borderId="19" xfId="0" applyNumberFormat="1" applyFont="1" applyFill="1" applyBorder="1" applyAlignment="1">
      <alignment horizontal="center" vertical="center"/>
    </xf>
    <xf numFmtId="205" fontId="17" fillId="0" borderId="19" xfId="0" applyNumberFormat="1" applyFont="1" applyFill="1" applyBorder="1" applyAlignment="1">
      <alignment horizontal="center" vertical="center"/>
    </xf>
    <xf numFmtId="204" fontId="16" fillId="0" borderId="18" xfId="0" applyNumberFormat="1" applyFont="1" applyFill="1" applyBorder="1" applyAlignment="1">
      <alignment/>
    </xf>
    <xf numFmtId="204" fontId="16" fillId="0" borderId="15" xfId="0" applyNumberFormat="1" applyFont="1" applyFill="1" applyBorder="1" applyAlignment="1">
      <alignment/>
    </xf>
    <xf numFmtId="204" fontId="16" fillId="0" borderId="33" xfId="0" applyNumberFormat="1" applyFont="1" applyFill="1" applyBorder="1" applyAlignment="1">
      <alignment/>
    </xf>
    <xf numFmtId="204" fontId="16" fillId="0" borderId="26" xfId="0" applyNumberFormat="1" applyFont="1" applyFill="1" applyBorder="1" applyAlignment="1">
      <alignment/>
    </xf>
    <xf numFmtId="204" fontId="16" fillId="0" borderId="29" xfId="0" applyNumberFormat="1" applyFont="1" applyFill="1" applyBorder="1" applyAlignment="1">
      <alignment/>
    </xf>
    <xf numFmtId="204" fontId="17" fillId="0" borderId="18" xfId="0" applyNumberFormat="1" applyFont="1" applyFill="1" applyBorder="1" applyAlignment="1">
      <alignment horizontal="center" vertical="center"/>
    </xf>
    <xf numFmtId="204" fontId="17" fillId="0" borderId="15" xfId="0" applyNumberFormat="1" applyFont="1" applyFill="1" applyBorder="1" applyAlignment="1">
      <alignment horizontal="center" vertical="center"/>
    </xf>
    <xf numFmtId="204" fontId="17" fillId="0" borderId="33" xfId="0" applyNumberFormat="1" applyFont="1" applyFill="1" applyBorder="1" applyAlignment="1">
      <alignment horizontal="center" vertical="center"/>
    </xf>
    <xf numFmtId="204" fontId="17" fillId="0" borderId="12" xfId="0" applyNumberFormat="1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/>
    </xf>
    <xf numFmtId="204" fontId="17" fillId="0" borderId="14" xfId="0" applyNumberFormat="1" applyFont="1" applyFill="1" applyBorder="1" applyAlignment="1">
      <alignment horizontal="center" vertical="center" wrapText="1"/>
    </xf>
    <xf numFmtId="204" fontId="18" fillId="0" borderId="20" xfId="0" applyNumberFormat="1" applyFont="1" applyBorder="1" applyAlignment="1">
      <alignment/>
    </xf>
    <xf numFmtId="204" fontId="14" fillId="0" borderId="20" xfId="0" applyNumberFormat="1" applyFont="1" applyBorder="1" applyAlignment="1">
      <alignment horizontal="center" vertical="center"/>
    </xf>
    <xf numFmtId="204" fontId="18" fillId="0" borderId="22" xfId="0" applyNumberFormat="1" applyFont="1" applyBorder="1" applyAlignment="1">
      <alignment/>
    </xf>
    <xf numFmtId="204" fontId="14" fillId="0" borderId="22" xfId="0" applyNumberFormat="1" applyFont="1" applyBorder="1" applyAlignment="1">
      <alignment horizontal="center"/>
    </xf>
    <xf numFmtId="204" fontId="14" fillId="0" borderId="20" xfId="0" applyNumberFormat="1" applyFont="1" applyBorder="1" applyAlignment="1">
      <alignment horizontal="center"/>
    </xf>
    <xf numFmtId="204" fontId="18" fillId="0" borderId="47" xfId="0" applyNumberFormat="1" applyFont="1" applyBorder="1" applyAlignment="1">
      <alignment/>
    </xf>
    <xf numFmtId="204" fontId="14" fillId="0" borderId="10" xfId="0" applyNumberFormat="1" applyFont="1" applyBorder="1" applyAlignment="1">
      <alignment horizontal="center"/>
    </xf>
    <xf numFmtId="204" fontId="18" fillId="0" borderId="14" xfId="0" applyNumberFormat="1" applyFont="1" applyBorder="1" applyAlignment="1">
      <alignment/>
    </xf>
    <xf numFmtId="204" fontId="18" fillId="0" borderId="16" xfId="0" applyNumberFormat="1" applyFont="1" applyBorder="1" applyAlignment="1">
      <alignment/>
    </xf>
    <xf numFmtId="204" fontId="18" fillId="0" borderId="33" xfId="0" applyNumberFormat="1" applyFont="1" applyBorder="1" applyAlignment="1">
      <alignment/>
    </xf>
    <xf numFmtId="204" fontId="14" fillId="0" borderId="24" xfId="0" applyNumberFormat="1" applyFont="1" applyBorder="1" applyAlignment="1">
      <alignment horizontal="center"/>
    </xf>
    <xf numFmtId="204" fontId="14" fillId="0" borderId="10" xfId="0" applyNumberFormat="1" applyFont="1" applyBorder="1" applyAlignment="1">
      <alignment/>
    </xf>
    <xf numFmtId="204" fontId="18" fillId="0" borderId="14" xfId="0" applyNumberFormat="1" applyFont="1" applyBorder="1" applyAlignment="1">
      <alignment/>
    </xf>
    <xf numFmtId="204" fontId="14" fillId="0" borderId="16" xfId="0" applyNumberFormat="1" applyFont="1" applyBorder="1" applyAlignment="1">
      <alignment/>
    </xf>
    <xf numFmtId="204" fontId="18" fillId="0" borderId="33" xfId="0" applyNumberFormat="1" applyFont="1" applyBorder="1" applyAlignment="1">
      <alignment/>
    </xf>
    <xf numFmtId="204" fontId="14" fillId="0" borderId="20" xfId="0" applyNumberFormat="1" applyFont="1" applyBorder="1" applyAlignment="1">
      <alignment/>
    </xf>
    <xf numFmtId="204" fontId="21" fillId="0" borderId="22" xfId="0" applyNumberFormat="1" applyFont="1" applyBorder="1" applyAlignment="1">
      <alignment/>
    </xf>
    <xf numFmtId="204" fontId="14" fillId="0" borderId="27" xfId="0" applyNumberFormat="1" applyFont="1" applyBorder="1" applyAlignment="1">
      <alignment/>
    </xf>
    <xf numFmtId="204" fontId="18" fillId="0" borderId="48" xfId="0" applyNumberFormat="1" applyFont="1" applyBorder="1" applyAlignment="1">
      <alignment/>
    </xf>
    <xf numFmtId="204" fontId="18" fillId="0" borderId="10" xfId="0" applyNumberFormat="1" applyFont="1" applyBorder="1" applyAlignment="1">
      <alignment/>
    </xf>
    <xf numFmtId="171" fontId="18" fillId="0" borderId="14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204" fontId="18" fillId="0" borderId="12" xfId="0" applyNumberFormat="1" applyFont="1" applyBorder="1" applyAlignment="1">
      <alignment/>
    </xf>
    <xf numFmtId="204" fontId="18" fillId="0" borderId="13" xfId="0" applyNumberFormat="1" applyFont="1" applyBorder="1" applyAlignment="1">
      <alignment/>
    </xf>
    <xf numFmtId="204" fontId="18" fillId="0" borderId="35" xfId="0" applyNumberFormat="1" applyFont="1" applyBorder="1" applyAlignment="1">
      <alignment/>
    </xf>
    <xf numFmtId="204" fontId="18" fillId="0" borderId="49" xfId="0" applyNumberFormat="1" applyFont="1" applyBorder="1" applyAlignment="1">
      <alignment/>
    </xf>
    <xf numFmtId="204" fontId="18" fillId="0" borderId="50" xfId="0" applyNumberFormat="1" applyFont="1" applyBorder="1" applyAlignment="1">
      <alignment/>
    </xf>
    <xf numFmtId="204" fontId="18" fillId="0" borderId="40" xfId="0" applyNumberFormat="1" applyFont="1" applyBorder="1" applyAlignment="1">
      <alignment/>
    </xf>
    <xf numFmtId="204" fontId="14" fillId="0" borderId="14" xfId="0" applyNumberFormat="1" applyFont="1" applyBorder="1" applyAlignment="1">
      <alignment horizontal="center"/>
    </xf>
    <xf numFmtId="204" fontId="18" fillId="0" borderId="24" xfId="0" applyNumberFormat="1" applyFont="1" applyBorder="1" applyAlignment="1">
      <alignment/>
    </xf>
    <xf numFmtId="204" fontId="14" fillId="0" borderId="47" xfId="0" applyNumberFormat="1" applyFont="1" applyBorder="1" applyAlignment="1">
      <alignment horizontal="center"/>
    </xf>
    <xf numFmtId="205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19" fillId="0" borderId="0" xfId="0" applyNumberFormat="1" applyFont="1" applyFill="1" applyBorder="1" applyAlignment="1">
      <alignment vertical="distributed"/>
    </xf>
    <xf numFmtId="49" fontId="27" fillId="0" borderId="0" xfId="0" applyNumberFormat="1" applyFont="1" applyFill="1" applyBorder="1" applyAlignment="1">
      <alignment vertical="distributed"/>
    </xf>
    <xf numFmtId="0" fontId="18" fillId="0" borderId="51" xfId="0" applyFont="1" applyFill="1" applyBorder="1" applyAlignment="1">
      <alignment/>
    </xf>
    <xf numFmtId="49" fontId="25" fillId="0" borderId="51" xfId="0" applyNumberFormat="1" applyFont="1" applyFill="1" applyBorder="1" applyAlignment="1">
      <alignment vertical="center" wrapText="1"/>
    </xf>
    <xf numFmtId="49" fontId="30" fillId="0" borderId="51" xfId="0" applyNumberFormat="1" applyFont="1" applyFill="1" applyBorder="1" applyAlignment="1">
      <alignment vertical="center" wrapText="1"/>
    </xf>
    <xf numFmtId="49" fontId="25" fillId="0" borderId="51" xfId="0" applyNumberFormat="1" applyFont="1" applyFill="1" applyBorder="1" applyAlignment="1">
      <alignment horizontal="right" vertical="center" wrapText="1"/>
    </xf>
    <xf numFmtId="0" fontId="25" fillId="0" borderId="51" xfId="0" applyFont="1" applyFill="1" applyBorder="1" applyAlignment="1">
      <alignment/>
    </xf>
    <xf numFmtId="171" fontId="18" fillId="0" borderId="0" xfId="0" applyNumberFormat="1" applyFont="1" applyFill="1" applyAlignment="1">
      <alignment vertical="center"/>
    </xf>
    <xf numFmtId="205" fontId="16" fillId="0" borderId="0" xfId="0" applyNumberFormat="1" applyFont="1" applyFill="1" applyBorder="1" applyAlignment="1">
      <alignment horizontal="center" vertical="center" wrapText="1"/>
    </xf>
    <xf numFmtId="204" fontId="16" fillId="0" borderId="19" xfId="58" applyNumberFormat="1" applyFont="1" applyFill="1" applyBorder="1" applyAlignment="1">
      <alignment horizontal="center" vertical="center"/>
    </xf>
    <xf numFmtId="204" fontId="16" fillId="0" borderId="23" xfId="58" applyNumberFormat="1" applyFont="1" applyFill="1" applyBorder="1" applyAlignment="1">
      <alignment horizontal="center" vertical="center"/>
    </xf>
    <xf numFmtId="204" fontId="16" fillId="0" borderId="22" xfId="58" applyNumberFormat="1" applyFont="1" applyFill="1" applyBorder="1" applyAlignment="1">
      <alignment horizontal="center" vertical="center"/>
    </xf>
    <xf numFmtId="204" fontId="17" fillId="0" borderId="19" xfId="58" applyNumberFormat="1" applyFont="1" applyFill="1" applyBorder="1" applyAlignment="1">
      <alignment horizontal="center" vertical="center"/>
    </xf>
    <xf numFmtId="204" fontId="17" fillId="0" borderId="23" xfId="58" applyNumberFormat="1" applyFont="1" applyFill="1" applyBorder="1" applyAlignment="1">
      <alignment horizontal="center" vertical="center"/>
    </xf>
    <xf numFmtId="205" fontId="17" fillId="0" borderId="23" xfId="0" applyNumberFormat="1" applyFont="1" applyFill="1" applyBorder="1" applyAlignment="1">
      <alignment horizontal="center" vertical="center"/>
    </xf>
    <xf numFmtId="204" fontId="17" fillId="0" borderId="18" xfId="0" applyNumberFormat="1" applyFont="1" applyFill="1" applyBorder="1" applyAlignment="1">
      <alignment/>
    </xf>
    <xf numFmtId="204" fontId="18" fillId="0" borderId="20" xfId="0" applyNumberFormat="1" applyFont="1" applyBorder="1" applyAlignment="1">
      <alignment horizontal="center"/>
    </xf>
    <xf numFmtId="171" fontId="18" fillId="0" borderId="0" xfId="0" applyNumberFormat="1" applyFont="1" applyAlignment="1">
      <alignment/>
    </xf>
    <xf numFmtId="209" fontId="16" fillId="0" borderId="0" xfId="0" applyNumberFormat="1" applyFont="1" applyFill="1" applyBorder="1" applyAlignment="1">
      <alignment horizontal="center" vertical="center"/>
    </xf>
    <xf numFmtId="204" fontId="16" fillId="0" borderId="18" xfId="58" applyNumberFormat="1" applyFont="1" applyFill="1" applyBorder="1" applyAlignment="1">
      <alignment horizontal="center" vertical="center"/>
    </xf>
    <xf numFmtId="204" fontId="16" fillId="0" borderId="15" xfId="58" applyNumberFormat="1" applyFont="1" applyFill="1" applyBorder="1" applyAlignment="1">
      <alignment horizontal="center" vertical="center"/>
    </xf>
    <xf numFmtId="204" fontId="16" fillId="0" borderId="33" xfId="58" applyNumberFormat="1" applyFont="1" applyFill="1" applyBorder="1" applyAlignment="1">
      <alignment horizontal="center" vertical="center"/>
    </xf>
    <xf numFmtId="204" fontId="29" fillId="0" borderId="19" xfId="58" applyNumberFormat="1" applyFont="1" applyFill="1" applyBorder="1" applyAlignment="1">
      <alignment horizontal="center" vertical="center"/>
    </xf>
    <xf numFmtId="204" fontId="29" fillId="0" borderId="23" xfId="58" applyNumberFormat="1" applyFont="1" applyFill="1" applyBorder="1" applyAlignment="1">
      <alignment horizontal="center" vertical="center"/>
    </xf>
    <xf numFmtId="204" fontId="29" fillId="0" borderId="22" xfId="58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204" fontId="16" fillId="0" borderId="52" xfId="58" applyNumberFormat="1" applyFont="1" applyFill="1" applyBorder="1" applyAlignment="1">
      <alignment horizontal="center" vertical="center"/>
    </xf>
    <xf numFmtId="204" fontId="16" fillId="0" borderId="47" xfId="58" applyNumberFormat="1" applyFont="1" applyFill="1" applyBorder="1" applyAlignment="1">
      <alignment horizontal="center" vertical="center"/>
    </xf>
    <xf numFmtId="204" fontId="17" fillId="0" borderId="29" xfId="58" applyNumberFormat="1" applyFont="1" applyFill="1" applyBorder="1" applyAlignment="1">
      <alignment horizontal="center" vertical="center"/>
    </xf>
    <xf numFmtId="204" fontId="17" fillId="0" borderId="53" xfId="58" applyNumberFormat="1" applyFont="1" applyFill="1" applyBorder="1" applyAlignment="1">
      <alignment horizontal="center" vertical="center"/>
    </xf>
    <xf numFmtId="204" fontId="16" fillId="0" borderId="48" xfId="5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41" fillId="0" borderId="54" xfId="0" applyNumberFormat="1" applyFont="1" applyFill="1" applyBorder="1" applyAlignment="1">
      <alignment vertical="top" wrapText="1"/>
    </xf>
    <xf numFmtId="49" fontId="22" fillId="33" borderId="54" xfId="0" applyNumberFormat="1" applyFont="1" applyFill="1" applyBorder="1" applyAlignment="1">
      <alignment horizontal="center" vertical="center" wrapText="1"/>
    </xf>
    <xf numFmtId="204" fontId="14" fillId="0" borderId="54" xfId="0" applyNumberFormat="1" applyFont="1" applyBorder="1" applyAlignment="1">
      <alignment horizontal="center"/>
    </xf>
    <xf numFmtId="204" fontId="18" fillId="0" borderId="55" xfId="0" applyNumberFormat="1" applyFont="1" applyBorder="1" applyAlignment="1">
      <alignment/>
    </xf>
    <xf numFmtId="209" fontId="16" fillId="0" borderId="0" xfId="0" applyNumberFormat="1" applyFont="1" applyFill="1" applyBorder="1" applyAlignment="1">
      <alignment horizontal="center" vertical="center" wrapText="1"/>
    </xf>
    <xf numFmtId="209" fontId="16" fillId="0" borderId="0" xfId="0" applyNumberFormat="1" applyFont="1" applyFill="1" applyBorder="1" applyAlignment="1">
      <alignment/>
    </xf>
    <xf numFmtId="209" fontId="29" fillId="0" borderId="0" xfId="0" applyNumberFormat="1" applyFont="1" applyFill="1" applyBorder="1" applyAlignment="1">
      <alignment/>
    </xf>
    <xf numFmtId="206" fontId="14" fillId="0" borderId="20" xfId="58" applyNumberFormat="1" applyFont="1" applyFill="1" applyBorder="1" applyAlignment="1">
      <alignment horizontal="center" vertical="center" wrapText="1"/>
    </xf>
    <xf numFmtId="206" fontId="14" fillId="0" borderId="22" xfId="58" applyNumberFormat="1" applyFont="1" applyFill="1" applyBorder="1" applyAlignment="1">
      <alignment horizontal="center" vertical="center" wrapText="1"/>
    </xf>
    <xf numFmtId="206" fontId="18" fillId="0" borderId="20" xfId="58" applyNumberFormat="1" applyFont="1" applyFill="1" applyBorder="1" applyAlignment="1">
      <alignment horizontal="center" vertical="center" wrapText="1"/>
    </xf>
    <xf numFmtId="206" fontId="18" fillId="0" borderId="22" xfId="58" applyNumberFormat="1" applyFont="1" applyFill="1" applyBorder="1" applyAlignment="1">
      <alignment horizontal="center" vertical="center" wrapText="1"/>
    </xf>
    <xf numFmtId="206" fontId="18" fillId="33" borderId="22" xfId="58" applyNumberFormat="1" applyFont="1" applyFill="1" applyBorder="1" applyAlignment="1">
      <alignment horizontal="center" vertical="center" wrapText="1"/>
    </xf>
    <xf numFmtId="206" fontId="14" fillId="0" borderId="20" xfId="58" applyNumberFormat="1" applyFont="1" applyBorder="1" applyAlignment="1">
      <alignment horizontal="center" vertical="center" wrapText="1"/>
    </xf>
    <xf numFmtId="206" fontId="18" fillId="34" borderId="20" xfId="58" applyNumberFormat="1" applyFont="1" applyFill="1" applyBorder="1" applyAlignment="1">
      <alignment horizontal="center" vertical="center" wrapText="1"/>
    </xf>
    <xf numFmtId="206" fontId="18" fillId="0" borderId="22" xfId="58" applyNumberFormat="1" applyFont="1" applyBorder="1" applyAlignment="1">
      <alignment horizontal="center" vertical="center" wrapText="1"/>
    </xf>
    <xf numFmtId="206" fontId="18" fillId="33" borderId="27" xfId="58" applyNumberFormat="1" applyFont="1" applyFill="1" applyBorder="1" applyAlignment="1">
      <alignment horizontal="center" vertical="center" wrapText="1"/>
    </xf>
    <xf numFmtId="206" fontId="43" fillId="0" borderId="56" xfId="58" applyNumberFormat="1" applyFont="1" applyFill="1" applyBorder="1" applyAlignment="1">
      <alignment horizontal="center" vertical="center" wrapText="1"/>
    </xf>
    <xf numFmtId="206" fontId="18" fillId="0" borderId="48" xfId="58" applyNumberFormat="1" applyFont="1" applyFill="1" applyBorder="1" applyAlignment="1">
      <alignment horizontal="center" vertical="center" wrapText="1"/>
    </xf>
    <xf numFmtId="206" fontId="17" fillId="0" borderId="12" xfId="58" applyNumberFormat="1" applyFont="1" applyBorder="1" applyAlignment="1">
      <alignment horizontal="center" vertical="center"/>
    </xf>
    <xf numFmtId="206" fontId="17" fillId="0" borderId="13" xfId="58" applyNumberFormat="1" applyFont="1" applyFill="1" applyBorder="1" applyAlignment="1">
      <alignment horizontal="center" vertical="center" wrapText="1"/>
    </xf>
    <xf numFmtId="206" fontId="17" fillId="0" borderId="14" xfId="58" applyNumberFormat="1" applyFont="1" applyFill="1" applyBorder="1" applyAlignment="1">
      <alignment horizontal="center" vertical="center" wrapText="1"/>
    </xf>
    <xf numFmtId="206" fontId="17" fillId="0" borderId="18" xfId="58" applyNumberFormat="1" applyFont="1" applyFill="1" applyBorder="1" applyAlignment="1">
      <alignment horizontal="center" vertical="center"/>
    </xf>
    <xf numFmtId="206" fontId="17" fillId="0" borderId="33" xfId="58" applyNumberFormat="1" applyFont="1" applyFill="1" applyBorder="1" applyAlignment="1">
      <alignment horizontal="center" vertical="center"/>
    </xf>
    <xf numFmtId="206" fontId="16" fillId="0" borderId="18" xfId="58" applyNumberFormat="1" applyFont="1" applyFill="1" applyBorder="1" applyAlignment="1">
      <alignment horizontal="center" vertical="center"/>
    </xf>
    <xf numFmtId="206" fontId="16" fillId="0" borderId="15" xfId="58" applyNumberFormat="1" applyFont="1" applyFill="1" applyBorder="1" applyAlignment="1">
      <alignment horizontal="center" vertical="center"/>
    </xf>
    <xf numFmtId="206" fontId="16" fillId="0" borderId="33" xfId="58" applyNumberFormat="1" applyFont="1" applyFill="1" applyBorder="1" applyAlignment="1">
      <alignment horizontal="center" vertical="center"/>
    </xf>
    <xf numFmtId="206" fontId="29" fillId="0" borderId="19" xfId="58" applyNumberFormat="1" applyFont="1" applyFill="1" applyBorder="1" applyAlignment="1">
      <alignment horizontal="center" vertical="center"/>
    </xf>
    <xf numFmtId="206" fontId="29" fillId="0" borderId="23" xfId="58" applyNumberFormat="1" applyFont="1" applyFill="1" applyBorder="1" applyAlignment="1">
      <alignment horizontal="center" vertical="center"/>
    </xf>
    <xf numFmtId="206" fontId="29" fillId="0" borderId="22" xfId="58" applyNumberFormat="1" applyFont="1" applyFill="1" applyBorder="1" applyAlignment="1">
      <alignment horizontal="center" vertical="center"/>
    </xf>
    <xf numFmtId="206" fontId="17" fillId="0" borderId="19" xfId="58" applyNumberFormat="1" applyFont="1" applyFill="1" applyBorder="1" applyAlignment="1">
      <alignment horizontal="center" vertical="center"/>
    </xf>
    <xf numFmtId="206" fontId="17" fillId="0" borderId="23" xfId="58" applyNumberFormat="1" applyFont="1" applyFill="1" applyBorder="1" applyAlignment="1">
      <alignment horizontal="center" vertical="center"/>
    </xf>
    <xf numFmtId="206" fontId="17" fillId="0" borderId="22" xfId="58" applyNumberFormat="1" applyFont="1" applyFill="1" applyBorder="1" applyAlignment="1">
      <alignment horizontal="center" vertical="center"/>
    </xf>
    <xf numFmtId="206" fontId="16" fillId="0" borderId="19" xfId="58" applyNumberFormat="1" applyFont="1" applyFill="1" applyBorder="1" applyAlignment="1">
      <alignment horizontal="center" vertical="center"/>
    </xf>
    <xf numFmtId="206" fontId="16" fillId="0" borderId="23" xfId="58" applyNumberFormat="1" applyFont="1" applyFill="1" applyBorder="1" applyAlignment="1">
      <alignment horizontal="center" vertical="center"/>
    </xf>
    <xf numFmtId="206" fontId="16" fillId="0" borderId="22" xfId="58" applyNumberFormat="1" applyFont="1" applyFill="1" applyBorder="1" applyAlignment="1">
      <alignment horizontal="center" vertical="center"/>
    </xf>
    <xf numFmtId="206" fontId="29" fillId="0" borderId="19" xfId="0" applyNumberFormat="1" applyFont="1" applyFill="1" applyBorder="1" applyAlignment="1">
      <alignment horizontal="center" vertical="center"/>
    </xf>
    <xf numFmtId="206" fontId="29" fillId="0" borderId="23" xfId="0" applyNumberFormat="1" applyFont="1" applyFill="1" applyBorder="1" applyAlignment="1">
      <alignment horizontal="center" vertical="center"/>
    </xf>
    <xf numFmtId="206" fontId="29" fillId="0" borderId="22" xfId="0" applyNumberFormat="1" applyFont="1" applyFill="1" applyBorder="1" applyAlignment="1">
      <alignment horizontal="center" vertical="center"/>
    </xf>
    <xf numFmtId="206" fontId="17" fillId="0" borderId="19" xfId="0" applyNumberFormat="1" applyFont="1" applyFill="1" applyBorder="1" applyAlignment="1">
      <alignment horizontal="center" vertical="center"/>
    </xf>
    <xf numFmtId="206" fontId="17" fillId="0" borderId="23" xfId="0" applyNumberFormat="1" applyFont="1" applyFill="1" applyBorder="1" applyAlignment="1">
      <alignment horizontal="center" vertical="center"/>
    </xf>
    <xf numFmtId="206" fontId="16" fillId="0" borderId="18" xfId="0" applyNumberFormat="1" applyFont="1" applyFill="1" applyBorder="1" applyAlignment="1">
      <alignment horizontal="center" vertical="center"/>
    </xf>
    <xf numFmtId="206" fontId="16" fillId="0" borderId="15" xfId="0" applyNumberFormat="1" applyFont="1" applyFill="1" applyBorder="1" applyAlignment="1">
      <alignment horizontal="center" vertical="center"/>
    </xf>
    <xf numFmtId="206" fontId="16" fillId="0" borderId="22" xfId="0" applyNumberFormat="1" applyFont="1" applyFill="1" applyBorder="1" applyAlignment="1">
      <alignment horizontal="center" vertical="center"/>
    </xf>
    <xf numFmtId="206" fontId="17" fillId="0" borderId="22" xfId="0" applyNumberFormat="1" applyFont="1" applyFill="1" applyBorder="1" applyAlignment="1">
      <alignment horizontal="center" vertical="center"/>
    </xf>
    <xf numFmtId="206" fontId="16" fillId="0" borderId="19" xfId="0" applyNumberFormat="1" applyFont="1" applyFill="1" applyBorder="1" applyAlignment="1">
      <alignment horizontal="center" vertical="center"/>
    </xf>
    <xf numFmtId="206" fontId="16" fillId="0" borderId="23" xfId="0" applyNumberFormat="1" applyFont="1" applyFill="1" applyBorder="1" applyAlignment="1">
      <alignment horizontal="center" vertical="center"/>
    </xf>
    <xf numFmtId="206" fontId="16" fillId="0" borderId="20" xfId="0" applyNumberFormat="1" applyFont="1" applyFill="1" applyBorder="1" applyAlignment="1">
      <alignment/>
    </xf>
    <xf numFmtId="206" fontId="16" fillId="0" borderId="57" xfId="58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left" vertical="top" wrapText="1" readingOrder="1"/>
    </xf>
    <xf numFmtId="206" fontId="16" fillId="0" borderId="0" xfId="58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3" fillId="0" borderId="42" xfId="0" applyNumberFormat="1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1" fontId="19" fillId="0" borderId="41" xfId="0" applyNumberFormat="1" applyFont="1" applyFill="1" applyBorder="1" applyAlignment="1">
      <alignment horizontal="center" vertical="center"/>
    </xf>
    <xf numFmtId="1" fontId="19" fillId="0" borderId="41" xfId="0" applyNumberFormat="1" applyFont="1" applyFill="1" applyBorder="1" applyAlignment="1">
      <alignment vertical="center"/>
    </xf>
    <xf numFmtId="1" fontId="19" fillId="0" borderId="37" xfId="0" applyNumberFormat="1" applyFont="1" applyFill="1" applyBorder="1" applyAlignment="1">
      <alignment vertical="center"/>
    </xf>
    <xf numFmtId="1" fontId="19" fillId="0" borderId="37" xfId="0" applyNumberFormat="1" applyFont="1" applyFill="1" applyBorder="1" applyAlignment="1">
      <alignment horizontal="center" vertical="center"/>
    </xf>
    <xf numFmtId="1" fontId="19" fillId="0" borderId="43" xfId="0" applyNumberFormat="1" applyFont="1" applyFill="1" applyBorder="1" applyAlignment="1">
      <alignment vertical="center"/>
    </xf>
    <xf numFmtId="1" fontId="19" fillId="0" borderId="43" xfId="0" applyNumberFormat="1" applyFont="1" applyFill="1" applyBorder="1" applyAlignment="1">
      <alignment horizontal="center" vertical="center"/>
    </xf>
    <xf numFmtId="1" fontId="19" fillId="0" borderId="38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distributed"/>
    </xf>
    <xf numFmtId="1" fontId="24" fillId="0" borderId="42" xfId="0" applyNumberFormat="1" applyFont="1" applyFill="1" applyBorder="1" applyAlignment="1">
      <alignment horizontal="center" vertical="center" wrapText="1"/>
    </xf>
    <xf numFmtId="204" fontId="74" fillId="30" borderId="23" xfId="52" applyNumberForma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194" fontId="1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6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195" fontId="21" fillId="0" borderId="40" xfId="0" applyNumberFormat="1" applyFont="1" applyFill="1" applyBorder="1" applyAlignment="1">
      <alignment horizontal="center" vertical="center" wrapText="1"/>
    </xf>
    <xf numFmtId="195" fontId="21" fillId="0" borderId="54" xfId="0" applyNumberFormat="1" applyFont="1" applyFill="1" applyBorder="1" applyAlignment="1">
      <alignment horizontal="center" vertical="center" wrapText="1"/>
    </xf>
    <xf numFmtId="195" fontId="21" fillId="0" borderId="50" xfId="0" applyNumberFormat="1" applyFont="1" applyFill="1" applyBorder="1" applyAlignment="1">
      <alignment horizontal="center" vertical="center" wrapText="1"/>
    </xf>
    <xf numFmtId="195" fontId="21" fillId="0" borderId="55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 readingOrder="1"/>
    </xf>
    <xf numFmtId="0" fontId="14" fillId="0" borderId="58" xfId="0" applyNumberFormat="1" applyFont="1" applyFill="1" applyBorder="1" applyAlignment="1">
      <alignment horizontal="center" vertical="center" wrapText="1" readingOrder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vertical="center" textRotation="90" wrapText="1"/>
    </xf>
    <xf numFmtId="0" fontId="21" fillId="0" borderId="54" xfId="0" applyFont="1" applyFill="1" applyBorder="1" applyAlignment="1">
      <alignment horizontal="center" vertical="center" textRotation="90" wrapText="1"/>
    </xf>
    <xf numFmtId="195" fontId="21" fillId="0" borderId="40" xfId="0" applyNumberFormat="1" applyFont="1" applyFill="1" applyBorder="1" applyAlignment="1">
      <alignment horizontal="center" vertical="center" textRotation="90" wrapText="1"/>
    </xf>
    <xf numFmtId="195" fontId="21" fillId="0" borderId="54" xfId="0" applyNumberFormat="1" applyFont="1" applyFill="1" applyBorder="1" applyAlignment="1">
      <alignment horizontal="center" vertical="center" textRotation="90" wrapText="1"/>
    </xf>
    <xf numFmtId="195" fontId="21" fillId="0" borderId="50" xfId="0" applyNumberFormat="1" applyFont="1" applyFill="1" applyBorder="1" applyAlignment="1">
      <alignment horizontal="center" vertical="center" textRotation="90" wrapText="1"/>
    </xf>
    <xf numFmtId="195" fontId="21" fillId="0" borderId="55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right" vertical="top" wrapText="1" indent="3"/>
    </xf>
    <xf numFmtId="0" fontId="25" fillId="0" borderId="0" xfId="0" applyFont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 wrapText="1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/>
    </xf>
    <xf numFmtId="206" fontId="18" fillId="0" borderId="16" xfId="58" applyNumberFormat="1" applyFont="1" applyFill="1" applyBorder="1" applyAlignment="1">
      <alignment horizontal="center" vertical="center" wrapText="1"/>
    </xf>
    <xf numFmtId="206" fontId="18" fillId="0" borderId="33" xfId="58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 quotePrefix="1">
      <alignment horizontal="center" vertical="center"/>
    </xf>
    <xf numFmtId="206" fontId="18" fillId="0" borderId="27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E1" sqref="E1:F5"/>
    </sheetView>
  </sheetViews>
  <sheetFormatPr defaultColWidth="9.140625" defaultRowHeight="12.75"/>
  <cols>
    <col min="1" max="1" width="6.8515625" style="222" bestFit="1" customWidth="1"/>
    <col min="2" max="2" width="44.28125" style="222" customWidth="1"/>
    <col min="3" max="3" width="10.140625" style="222" customWidth="1"/>
    <col min="4" max="4" width="16.57421875" style="222" customWidth="1"/>
    <col min="5" max="5" width="18.140625" style="222" customWidth="1"/>
    <col min="6" max="6" width="17.140625" style="222" customWidth="1"/>
    <col min="7" max="7" width="9.140625" style="222" customWidth="1"/>
    <col min="8" max="8" width="13.28125" style="222" bestFit="1" customWidth="1"/>
    <col min="9" max="9" width="14.28125" style="222" customWidth="1"/>
    <col min="10" max="16384" width="9.140625" style="222" customWidth="1"/>
  </cols>
  <sheetData>
    <row r="1" spans="1:6" s="106" customFormat="1" ht="15" customHeight="1">
      <c r="A1" s="307"/>
      <c r="B1" s="307"/>
      <c r="C1" s="307"/>
      <c r="D1" s="307"/>
      <c r="E1" s="453" t="s">
        <v>761</v>
      </c>
      <c r="F1" s="453"/>
    </row>
    <row r="2" spans="1:6" s="106" customFormat="1" ht="15" customHeight="1">
      <c r="A2" s="307"/>
      <c r="B2" s="307"/>
      <c r="C2" s="307"/>
      <c r="D2" s="307"/>
      <c r="E2" s="453"/>
      <c r="F2" s="453"/>
    </row>
    <row r="3" spans="1:6" s="106" customFormat="1" ht="15" customHeight="1">
      <c r="A3" s="307"/>
      <c r="B3" s="307"/>
      <c r="C3" s="307"/>
      <c r="D3" s="307"/>
      <c r="E3" s="453"/>
      <c r="F3" s="453"/>
    </row>
    <row r="4" spans="1:6" s="106" customFormat="1" ht="15" customHeight="1">
      <c r="A4" s="307"/>
      <c r="B4" s="307"/>
      <c r="C4" s="307"/>
      <c r="D4" s="307"/>
      <c r="E4" s="453"/>
      <c r="F4" s="453"/>
    </row>
    <row r="5" spans="1:6" s="107" customFormat="1" ht="17.25">
      <c r="A5" s="307"/>
      <c r="B5" s="307"/>
      <c r="C5" s="307"/>
      <c r="D5" s="307"/>
      <c r="E5" s="453"/>
      <c r="F5" s="453"/>
    </row>
    <row r="6" spans="1:6" s="107" customFormat="1" ht="20.25">
      <c r="A6" s="415" t="s">
        <v>714</v>
      </c>
      <c r="B6" s="415"/>
      <c r="C6" s="415"/>
      <c r="D6" s="415"/>
      <c r="E6" s="415"/>
      <c r="F6" s="415"/>
    </row>
    <row r="7" spans="1:6" s="106" customFormat="1" ht="15" customHeight="1">
      <c r="A7" s="416" t="s">
        <v>715</v>
      </c>
      <c r="B7" s="416"/>
      <c r="C7" s="416"/>
      <c r="D7" s="416"/>
      <c r="E7" s="416"/>
      <c r="F7" s="416"/>
    </row>
    <row r="8" spans="1:6" s="106" customFormat="1" ht="18" thickBot="1">
      <c r="A8" s="307"/>
      <c r="B8" s="307"/>
      <c r="C8" s="307"/>
      <c r="D8" s="307"/>
      <c r="E8" s="454" t="s">
        <v>719</v>
      </c>
      <c r="F8" s="454"/>
    </row>
    <row r="9" spans="1:6" s="238" customFormat="1" ht="71.25" customHeight="1">
      <c r="A9" s="463" t="s">
        <v>147</v>
      </c>
      <c r="B9" s="464" t="s">
        <v>148</v>
      </c>
      <c r="C9" s="464" t="s">
        <v>149</v>
      </c>
      <c r="D9" s="464" t="s">
        <v>317</v>
      </c>
      <c r="E9" s="464" t="s">
        <v>403</v>
      </c>
      <c r="F9" s="465"/>
    </row>
    <row r="10" spans="1:6" s="239" customFormat="1" ht="14.25">
      <c r="A10" s="466"/>
      <c r="B10" s="455"/>
      <c r="C10" s="455"/>
      <c r="D10" s="455"/>
      <c r="E10" s="456" t="s">
        <v>318</v>
      </c>
      <c r="F10" s="467" t="s">
        <v>319</v>
      </c>
    </row>
    <row r="11" spans="1:6" s="240" customFormat="1" ht="28.5" customHeight="1">
      <c r="A11" s="468" t="s">
        <v>71</v>
      </c>
      <c r="B11" s="456">
        <v>2</v>
      </c>
      <c r="C11" s="233">
        <v>3</v>
      </c>
      <c r="D11" s="233">
        <v>4</v>
      </c>
      <c r="E11" s="233">
        <v>5</v>
      </c>
      <c r="F11" s="467">
        <v>6</v>
      </c>
    </row>
    <row r="12" spans="1:9" s="221" customFormat="1" ht="37.5" customHeight="1">
      <c r="A12" s="469">
        <v>1000</v>
      </c>
      <c r="B12" s="457" t="s">
        <v>716</v>
      </c>
      <c r="C12" s="241"/>
      <c r="D12" s="357">
        <f>+E12+F12</f>
        <v>401937000</v>
      </c>
      <c r="E12" s="357">
        <f>+E14+E24+E77+E96+E46</f>
        <v>0</v>
      </c>
      <c r="F12" s="358">
        <f>+F89+F135+F140</f>
        <v>401937000</v>
      </c>
      <c r="H12" s="316"/>
      <c r="I12" s="316"/>
    </row>
    <row r="13" spans="1:6" s="221" customFormat="1" ht="28.5" customHeight="1" hidden="1">
      <c r="A13" s="245"/>
      <c r="B13" s="229" t="s">
        <v>150</v>
      </c>
      <c r="C13" s="241"/>
      <c r="D13" s="359"/>
      <c r="E13" s="359"/>
      <c r="F13" s="360"/>
    </row>
    <row r="14" spans="1:6" s="238" customFormat="1" ht="28.5" customHeight="1" hidden="1">
      <c r="A14" s="246">
        <v>1100</v>
      </c>
      <c r="B14" s="242" t="s">
        <v>151</v>
      </c>
      <c r="C14" s="233">
        <v>7100</v>
      </c>
      <c r="D14" s="357">
        <f>+E14</f>
        <v>0</v>
      </c>
      <c r="E14" s="357">
        <f>+E17+E21</f>
        <v>0</v>
      </c>
      <c r="F14" s="358" t="s">
        <v>309</v>
      </c>
    </row>
    <row r="15" spans="1:6" s="221" customFormat="1" ht="28.5" customHeight="1" hidden="1">
      <c r="A15" s="245"/>
      <c r="B15" s="243" t="s">
        <v>152</v>
      </c>
      <c r="C15" s="225"/>
      <c r="D15" s="359"/>
      <c r="E15" s="359"/>
      <c r="F15" s="360"/>
    </row>
    <row r="16" spans="1:6" s="238" customFormat="1" ht="28.5" customHeight="1" hidden="1">
      <c r="A16" s="245"/>
      <c r="B16" s="243" t="s">
        <v>153</v>
      </c>
      <c r="C16" s="225"/>
      <c r="D16" s="359"/>
      <c r="E16" s="359"/>
      <c r="F16" s="360"/>
    </row>
    <row r="17" spans="1:6" s="221" customFormat="1" ht="28.5" customHeight="1" hidden="1">
      <c r="A17" s="246">
        <v>1110</v>
      </c>
      <c r="B17" s="232" t="s">
        <v>154</v>
      </c>
      <c r="C17" s="233">
        <v>7131</v>
      </c>
      <c r="D17" s="357">
        <f>+E17</f>
        <v>0</v>
      </c>
      <c r="E17" s="357">
        <f>+E19+E20</f>
        <v>0</v>
      </c>
      <c r="F17" s="358" t="s">
        <v>309</v>
      </c>
    </row>
    <row r="18" spans="1:6" ht="28.5" customHeight="1" hidden="1">
      <c r="A18" s="245"/>
      <c r="B18" s="243" t="s">
        <v>153</v>
      </c>
      <c r="C18" s="225"/>
      <c r="D18" s="359"/>
      <c r="E18" s="359"/>
      <c r="F18" s="360"/>
    </row>
    <row r="19" spans="1:6" ht="28.5" customHeight="1" hidden="1">
      <c r="A19" s="247" t="s">
        <v>337</v>
      </c>
      <c r="B19" s="223" t="s">
        <v>155</v>
      </c>
      <c r="C19" s="224"/>
      <c r="D19" s="359">
        <f>+E19</f>
        <v>0</v>
      </c>
      <c r="E19" s="359"/>
      <c r="F19" s="360" t="s">
        <v>309</v>
      </c>
    </row>
    <row r="20" spans="1:6" s="238" customFormat="1" ht="28.5" customHeight="1" hidden="1">
      <c r="A20" s="247" t="s">
        <v>338</v>
      </c>
      <c r="B20" s="223" t="s">
        <v>156</v>
      </c>
      <c r="C20" s="224"/>
      <c r="D20" s="359">
        <f>+E20</f>
        <v>0</v>
      </c>
      <c r="E20" s="359"/>
      <c r="F20" s="360" t="s">
        <v>309</v>
      </c>
    </row>
    <row r="21" spans="1:6" s="221" customFormat="1" ht="28.5" customHeight="1" hidden="1">
      <c r="A21" s="246">
        <v>1120</v>
      </c>
      <c r="B21" s="232" t="s">
        <v>157</v>
      </c>
      <c r="C21" s="233">
        <v>7136</v>
      </c>
      <c r="D21" s="357">
        <f>+E21</f>
        <v>0</v>
      </c>
      <c r="E21" s="357">
        <f>+E23</f>
        <v>0</v>
      </c>
      <c r="F21" s="358" t="s">
        <v>309</v>
      </c>
    </row>
    <row r="22" spans="1:6" ht="28.5" customHeight="1" hidden="1">
      <c r="A22" s="245"/>
      <c r="B22" s="243" t="s">
        <v>153</v>
      </c>
      <c r="C22" s="225"/>
      <c r="D22" s="359"/>
      <c r="E22" s="359"/>
      <c r="F22" s="360"/>
    </row>
    <row r="23" spans="1:6" s="238" customFormat="1" ht="28.5" customHeight="1" hidden="1">
      <c r="A23" s="247" t="s">
        <v>339</v>
      </c>
      <c r="B23" s="223" t="s">
        <v>158</v>
      </c>
      <c r="C23" s="224"/>
      <c r="D23" s="359">
        <f>+E23</f>
        <v>0</v>
      </c>
      <c r="E23" s="359"/>
      <c r="F23" s="360" t="s">
        <v>309</v>
      </c>
    </row>
    <row r="24" spans="1:6" s="221" customFormat="1" ht="37.5" customHeight="1" hidden="1">
      <c r="A24" s="246">
        <v>1130</v>
      </c>
      <c r="B24" s="232" t="s">
        <v>159</v>
      </c>
      <c r="C24" s="233">
        <v>7145</v>
      </c>
      <c r="D24" s="357">
        <f>+E24</f>
        <v>0</v>
      </c>
      <c r="E24" s="357">
        <f>+E26</f>
        <v>0</v>
      </c>
      <c r="F24" s="358" t="s">
        <v>309</v>
      </c>
    </row>
    <row r="25" spans="1:6" ht="13.5" hidden="1">
      <c r="A25" s="245"/>
      <c r="B25" s="243" t="s">
        <v>153</v>
      </c>
      <c r="C25" s="225"/>
      <c r="D25" s="359"/>
      <c r="E25" s="359"/>
      <c r="F25" s="360"/>
    </row>
    <row r="26" spans="1:6" s="221" customFormat="1" ht="28.5" customHeight="1" hidden="1">
      <c r="A26" s="247" t="s">
        <v>340</v>
      </c>
      <c r="B26" s="223" t="s">
        <v>160</v>
      </c>
      <c r="C26" s="224">
        <v>71452</v>
      </c>
      <c r="D26" s="357">
        <f>+E26</f>
        <v>0</v>
      </c>
      <c r="E26" s="357">
        <f>+E31+E35+E37+E38+E40+E42+E43+E44+E45+E41</f>
        <v>0</v>
      </c>
      <c r="F26" s="360" t="s">
        <v>309</v>
      </c>
    </row>
    <row r="27" spans="1:6" s="221" customFormat="1" ht="42" customHeight="1" hidden="1">
      <c r="A27" s="247"/>
      <c r="B27" s="223" t="s">
        <v>161</v>
      </c>
      <c r="C27" s="225"/>
      <c r="D27" s="359"/>
      <c r="E27" s="359"/>
      <c r="F27" s="360"/>
    </row>
    <row r="28" spans="1:6" s="221" customFormat="1" ht="28.5" customHeight="1" hidden="1">
      <c r="A28" s="247"/>
      <c r="B28" s="223" t="s">
        <v>153</v>
      </c>
      <c r="C28" s="225"/>
      <c r="D28" s="359"/>
      <c r="E28" s="359"/>
      <c r="F28" s="360"/>
    </row>
    <row r="29" spans="1:6" s="221" customFormat="1" ht="28.5" customHeight="1" hidden="1">
      <c r="A29" s="247" t="s">
        <v>341</v>
      </c>
      <c r="B29" s="230" t="s">
        <v>162</v>
      </c>
      <c r="C29" s="224"/>
      <c r="D29" s="359"/>
      <c r="E29" s="359"/>
      <c r="F29" s="360" t="s">
        <v>309</v>
      </c>
    </row>
    <row r="30" spans="1:6" s="221" customFormat="1" ht="28.5" customHeight="1" hidden="1">
      <c r="A30" s="248"/>
      <c r="B30" s="230" t="s">
        <v>405</v>
      </c>
      <c r="C30" s="225"/>
      <c r="D30" s="359"/>
      <c r="E30" s="359"/>
      <c r="F30" s="360"/>
    </row>
    <row r="31" spans="1:6" s="221" customFormat="1" ht="28.5" customHeight="1" hidden="1">
      <c r="A31" s="247" t="s">
        <v>342</v>
      </c>
      <c r="B31" s="227" t="s">
        <v>163</v>
      </c>
      <c r="C31" s="224"/>
      <c r="D31" s="359">
        <f>+E31</f>
        <v>0</v>
      </c>
      <c r="E31" s="359"/>
      <c r="F31" s="360" t="s">
        <v>309</v>
      </c>
    </row>
    <row r="32" spans="1:6" s="221" customFormat="1" ht="28.5" customHeight="1" hidden="1">
      <c r="A32" s="247" t="s">
        <v>343</v>
      </c>
      <c r="B32" s="227" t="s">
        <v>164</v>
      </c>
      <c r="C32" s="224"/>
      <c r="D32" s="359">
        <f aca="true" t="shared" si="0" ref="D32:D45">+E32</f>
        <v>0</v>
      </c>
      <c r="E32" s="359"/>
      <c r="F32" s="360" t="s">
        <v>309</v>
      </c>
    </row>
    <row r="33" spans="1:6" s="221" customFormat="1" ht="28.5" customHeight="1" hidden="1">
      <c r="A33" s="247" t="s">
        <v>344</v>
      </c>
      <c r="B33" s="228" t="s">
        <v>165</v>
      </c>
      <c r="C33" s="224"/>
      <c r="D33" s="359">
        <f t="shared" si="0"/>
        <v>0</v>
      </c>
      <c r="E33" s="359"/>
      <c r="F33" s="360" t="s">
        <v>309</v>
      </c>
    </row>
    <row r="34" spans="1:6" s="221" customFormat="1" ht="54" hidden="1">
      <c r="A34" s="245" t="s">
        <v>345</v>
      </c>
      <c r="B34" s="230" t="s">
        <v>166</v>
      </c>
      <c r="C34" s="224"/>
      <c r="D34" s="359">
        <f t="shared" si="0"/>
        <v>0</v>
      </c>
      <c r="E34" s="359"/>
      <c r="F34" s="360" t="s">
        <v>309</v>
      </c>
    </row>
    <row r="35" spans="1:6" s="221" customFormat="1" ht="81" customHeight="1" hidden="1">
      <c r="A35" s="247" t="s">
        <v>346</v>
      </c>
      <c r="B35" s="230" t="s">
        <v>167</v>
      </c>
      <c r="C35" s="224"/>
      <c r="D35" s="359">
        <f t="shared" si="0"/>
        <v>0</v>
      </c>
      <c r="E35" s="359"/>
      <c r="F35" s="360" t="s">
        <v>309</v>
      </c>
    </row>
    <row r="36" spans="1:6" s="221" customFormat="1" ht="28.5" customHeight="1" hidden="1">
      <c r="A36" s="247" t="s">
        <v>347</v>
      </c>
      <c r="B36" s="230" t="s">
        <v>168</v>
      </c>
      <c r="C36" s="224"/>
      <c r="D36" s="359">
        <f t="shared" si="0"/>
        <v>0</v>
      </c>
      <c r="E36" s="359"/>
      <c r="F36" s="360" t="s">
        <v>309</v>
      </c>
    </row>
    <row r="37" spans="1:6" s="221" customFormat="1" ht="77.25" customHeight="1" hidden="1">
      <c r="A37" s="247" t="s">
        <v>348</v>
      </c>
      <c r="B37" s="230" t="s">
        <v>169</v>
      </c>
      <c r="C37" s="224"/>
      <c r="D37" s="359">
        <f t="shared" si="0"/>
        <v>0</v>
      </c>
      <c r="E37" s="359"/>
      <c r="F37" s="360" t="s">
        <v>309</v>
      </c>
    </row>
    <row r="38" spans="1:6" s="221" customFormat="1" ht="73.5" customHeight="1" hidden="1">
      <c r="A38" s="247" t="s">
        <v>349</v>
      </c>
      <c r="B38" s="230" t="s">
        <v>170</v>
      </c>
      <c r="C38" s="224"/>
      <c r="D38" s="359">
        <f t="shared" si="0"/>
        <v>0</v>
      </c>
      <c r="E38" s="359">
        <v>0</v>
      </c>
      <c r="F38" s="360" t="s">
        <v>309</v>
      </c>
    </row>
    <row r="39" spans="1:6" s="221" customFormat="1" ht="28.5" customHeight="1" hidden="1">
      <c r="A39" s="247" t="s">
        <v>350</v>
      </c>
      <c r="B39" s="230" t="s">
        <v>171</v>
      </c>
      <c r="C39" s="224"/>
      <c r="D39" s="359">
        <f t="shared" si="0"/>
        <v>0</v>
      </c>
      <c r="E39" s="359">
        <v>0</v>
      </c>
      <c r="F39" s="360" t="s">
        <v>309</v>
      </c>
    </row>
    <row r="40" spans="1:6" s="221" customFormat="1" ht="37.5" customHeight="1" hidden="1">
      <c r="A40" s="247" t="s">
        <v>351</v>
      </c>
      <c r="B40" s="230" t="s">
        <v>172</v>
      </c>
      <c r="C40" s="224"/>
      <c r="D40" s="359">
        <f t="shared" si="0"/>
        <v>0</v>
      </c>
      <c r="E40" s="359"/>
      <c r="F40" s="360" t="s">
        <v>309</v>
      </c>
    </row>
    <row r="41" spans="1:6" s="238" customFormat="1" ht="28.5" customHeight="1" hidden="1">
      <c r="A41" s="247" t="s">
        <v>352</v>
      </c>
      <c r="B41" s="230" t="s">
        <v>173</v>
      </c>
      <c r="C41" s="224"/>
      <c r="D41" s="359">
        <f t="shared" si="0"/>
        <v>0</v>
      </c>
      <c r="E41" s="359">
        <v>0</v>
      </c>
      <c r="F41" s="360" t="s">
        <v>309</v>
      </c>
    </row>
    <row r="42" spans="1:6" s="221" customFormat="1" ht="39" customHeight="1" hidden="1">
      <c r="A42" s="247" t="s">
        <v>353</v>
      </c>
      <c r="B42" s="230" t="s">
        <v>174</v>
      </c>
      <c r="C42" s="224"/>
      <c r="D42" s="359">
        <f t="shared" si="0"/>
        <v>0</v>
      </c>
      <c r="E42" s="359"/>
      <c r="F42" s="360" t="s">
        <v>309</v>
      </c>
    </row>
    <row r="43" spans="1:6" ht="42" customHeight="1" hidden="1">
      <c r="A43" s="247" t="s">
        <v>662</v>
      </c>
      <c r="B43" s="230" t="s">
        <v>175</v>
      </c>
      <c r="C43" s="224"/>
      <c r="D43" s="359">
        <f t="shared" si="0"/>
        <v>0</v>
      </c>
      <c r="E43" s="359"/>
      <c r="F43" s="360" t="s">
        <v>309</v>
      </c>
    </row>
    <row r="44" spans="1:6" ht="28.5" customHeight="1" hidden="1">
      <c r="A44" s="247" t="s">
        <v>721</v>
      </c>
      <c r="B44" s="230" t="s">
        <v>722</v>
      </c>
      <c r="C44" s="224"/>
      <c r="D44" s="359">
        <f t="shared" si="0"/>
        <v>0</v>
      </c>
      <c r="E44" s="359"/>
      <c r="F44" s="360"/>
    </row>
    <row r="45" spans="1:6" ht="54" hidden="1">
      <c r="A45" s="247" t="s">
        <v>723</v>
      </c>
      <c r="B45" s="230" t="s">
        <v>724</v>
      </c>
      <c r="C45" s="224"/>
      <c r="D45" s="359">
        <f t="shared" si="0"/>
        <v>0</v>
      </c>
      <c r="E45" s="359"/>
      <c r="F45" s="360"/>
    </row>
    <row r="46" spans="1:6" s="221" customFormat="1" ht="28.5" customHeight="1" hidden="1">
      <c r="A46" s="246">
        <v>1150</v>
      </c>
      <c r="B46" s="232" t="s">
        <v>176</v>
      </c>
      <c r="C46" s="233">
        <v>7146</v>
      </c>
      <c r="D46" s="357">
        <f>+E46</f>
        <v>0</v>
      </c>
      <c r="E46" s="357">
        <f>+E48</f>
        <v>0</v>
      </c>
      <c r="F46" s="358" t="s">
        <v>309</v>
      </c>
    </row>
    <row r="47" spans="1:6" s="221" customFormat="1" ht="28.5" customHeight="1" hidden="1">
      <c r="A47" s="245"/>
      <c r="B47" s="243" t="s">
        <v>153</v>
      </c>
      <c r="C47" s="225"/>
      <c r="D47" s="359"/>
      <c r="E47" s="359"/>
      <c r="F47" s="360"/>
    </row>
    <row r="48" spans="1:6" s="221" customFormat="1" ht="28.5" customHeight="1" hidden="1">
      <c r="A48" s="247" t="s">
        <v>354</v>
      </c>
      <c r="B48" s="223" t="s">
        <v>177</v>
      </c>
      <c r="C48" s="224"/>
      <c r="D48" s="359">
        <f>+E48</f>
        <v>0</v>
      </c>
      <c r="E48" s="359">
        <f>+E51+E52</f>
        <v>0</v>
      </c>
      <c r="F48" s="360" t="s">
        <v>309</v>
      </c>
    </row>
    <row r="49" spans="1:6" s="238" customFormat="1" ht="28.5" customHeight="1" hidden="1">
      <c r="A49" s="247"/>
      <c r="B49" s="223" t="s">
        <v>178</v>
      </c>
      <c r="C49" s="225"/>
      <c r="D49" s="359"/>
      <c r="E49" s="359"/>
      <c r="F49" s="360"/>
    </row>
    <row r="50" spans="1:6" s="221" customFormat="1" ht="28.5" customHeight="1" hidden="1">
      <c r="A50" s="247"/>
      <c r="B50" s="223" t="s">
        <v>153</v>
      </c>
      <c r="C50" s="225"/>
      <c r="D50" s="359"/>
      <c r="E50" s="359"/>
      <c r="F50" s="360"/>
    </row>
    <row r="51" spans="1:6" ht="108" hidden="1">
      <c r="A51" s="247" t="s">
        <v>355</v>
      </c>
      <c r="B51" s="230" t="s">
        <v>179</v>
      </c>
      <c r="C51" s="224"/>
      <c r="D51" s="359">
        <f>+E51</f>
        <v>0</v>
      </c>
      <c r="E51" s="359"/>
      <c r="F51" s="360" t="s">
        <v>309</v>
      </c>
    </row>
    <row r="52" spans="1:6" s="221" customFormat="1" ht="28.5" customHeight="1" hidden="1">
      <c r="A52" s="245" t="s">
        <v>356</v>
      </c>
      <c r="B52" s="228" t="s">
        <v>180</v>
      </c>
      <c r="C52" s="224"/>
      <c r="D52" s="359"/>
      <c r="E52" s="359"/>
      <c r="F52" s="360" t="s">
        <v>309</v>
      </c>
    </row>
    <row r="53" spans="1:6" s="221" customFormat="1" ht="28.5" customHeight="1" hidden="1">
      <c r="A53" s="246">
        <v>1160</v>
      </c>
      <c r="B53" s="232" t="s">
        <v>181</v>
      </c>
      <c r="C53" s="233">
        <v>7161</v>
      </c>
      <c r="D53" s="357"/>
      <c r="E53" s="357"/>
      <c r="F53" s="358" t="s">
        <v>309</v>
      </c>
    </row>
    <row r="54" spans="1:6" s="221" customFormat="1" ht="28.5" customHeight="1" hidden="1">
      <c r="A54" s="247"/>
      <c r="B54" s="223" t="s">
        <v>182</v>
      </c>
      <c r="C54" s="225"/>
      <c r="D54" s="359"/>
      <c r="E54" s="359"/>
      <c r="F54" s="360"/>
    </row>
    <row r="55" spans="1:6" s="221" customFormat="1" ht="28.5" customHeight="1" hidden="1">
      <c r="A55" s="245"/>
      <c r="B55" s="223" t="s">
        <v>153</v>
      </c>
      <c r="C55" s="225"/>
      <c r="D55" s="359"/>
      <c r="E55" s="359"/>
      <c r="F55" s="360"/>
    </row>
    <row r="56" spans="1:6" s="238" customFormat="1" ht="45" customHeight="1" hidden="1">
      <c r="A56" s="247" t="s">
        <v>357</v>
      </c>
      <c r="B56" s="223" t="s">
        <v>183</v>
      </c>
      <c r="C56" s="224"/>
      <c r="D56" s="359"/>
      <c r="E56" s="359"/>
      <c r="F56" s="360" t="s">
        <v>309</v>
      </c>
    </row>
    <row r="57" spans="1:6" s="221" customFormat="1" ht="28.5" customHeight="1" hidden="1">
      <c r="A57" s="247"/>
      <c r="B57" s="223" t="s">
        <v>184</v>
      </c>
      <c r="C57" s="225"/>
      <c r="D57" s="359"/>
      <c r="E57" s="359"/>
      <c r="F57" s="360"/>
    </row>
    <row r="58" spans="1:6" s="238" customFormat="1" ht="28.5" customHeight="1" hidden="1">
      <c r="A58" s="249" t="s">
        <v>358</v>
      </c>
      <c r="B58" s="230" t="s">
        <v>185</v>
      </c>
      <c r="C58" s="224"/>
      <c r="D58" s="359"/>
      <c r="E58" s="359"/>
      <c r="F58" s="360" t="s">
        <v>309</v>
      </c>
    </row>
    <row r="59" spans="1:6" s="221" customFormat="1" ht="28.5" customHeight="1" hidden="1">
      <c r="A59" s="249" t="s">
        <v>359</v>
      </c>
      <c r="B59" s="230" t="s">
        <v>186</v>
      </c>
      <c r="C59" s="224"/>
      <c r="D59" s="359"/>
      <c r="E59" s="359"/>
      <c r="F59" s="360" t="s">
        <v>309</v>
      </c>
    </row>
    <row r="60" spans="1:6" ht="66.75" customHeight="1" hidden="1">
      <c r="A60" s="249" t="s">
        <v>360</v>
      </c>
      <c r="B60" s="230" t="s">
        <v>187</v>
      </c>
      <c r="C60" s="224"/>
      <c r="D60" s="359"/>
      <c r="E60" s="359"/>
      <c r="F60" s="360" t="s">
        <v>309</v>
      </c>
    </row>
    <row r="61" spans="1:6" s="238" customFormat="1" ht="68.25" customHeight="1" hidden="1">
      <c r="A61" s="249" t="s">
        <v>310</v>
      </c>
      <c r="B61" s="223" t="s">
        <v>188</v>
      </c>
      <c r="C61" s="224"/>
      <c r="D61" s="359"/>
      <c r="E61" s="359"/>
      <c r="F61" s="360" t="s">
        <v>309</v>
      </c>
    </row>
    <row r="62" spans="1:6" s="238" customFormat="1" ht="28.5" customHeight="1">
      <c r="A62" s="246">
        <v>1200</v>
      </c>
      <c r="B62" s="242" t="s">
        <v>189</v>
      </c>
      <c r="C62" s="233">
        <v>7300</v>
      </c>
      <c r="D62" s="357">
        <f>+E62+F62</f>
        <v>401937000</v>
      </c>
      <c r="E62" s="357"/>
      <c r="F62" s="358">
        <f>+F89</f>
        <v>401937000</v>
      </c>
    </row>
    <row r="63" spans="1:6" ht="28.5" customHeight="1" hidden="1">
      <c r="A63" s="245"/>
      <c r="B63" s="243" t="s">
        <v>190</v>
      </c>
      <c r="C63" s="225"/>
      <c r="D63" s="359"/>
      <c r="E63" s="359"/>
      <c r="F63" s="360"/>
    </row>
    <row r="64" spans="1:6" s="238" customFormat="1" ht="14.25" hidden="1">
      <c r="A64" s="245"/>
      <c r="B64" s="243" t="s">
        <v>153</v>
      </c>
      <c r="C64" s="225"/>
      <c r="D64" s="359"/>
      <c r="E64" s="359"/>
      <c r="F64" s="360"/>
    </row>
    <row r="65" spans="1:6" ht="28.5" customHeight="1" hidden="1">
      <c r="A65" s="246">
        <v>1210</v>
      </c>
      <c r="B65" s="232" t="s">
        <v>191</v>
      </c>
      <c r="C65" s="233">
        <v>7311</v>
      </c>
      <c r="D65" s="357"/>
      <c r="E65" s="357"/>
      <c r="F65" s="358" t="s">
        <v>309</v>
      </c>
    </row>
    <row r="66" spans="1:6" s="238" customFormat="1" ht="28.5" customHeight="1" hidden="1">
      <c r="A66" s="245"/>
      <c r="B66" s="243" t="s">
        <v>153</v>
      </c>
      <c r="C66" s="225"/>
      <c r="D66" s="359"/>
      <c r="E66" s="359"/>
      <c r="F66" s="360"/>
    </row>
    <row r="67" spans="1:6" ht="28.5" customHeight="1" hidden="1">
      <c r="A67" s="247" t="s">
        <v>361</v>
      </c>
      <c r="B67" s="223" t="s">
        <v>192</v>
      </c>
      <c r="C67" s="231"/>
      <c r="D67" s="359"/>
      <c r="E67" s="359"/>
      <c r="F67" s="360" t="s">
        <v>309</v>
      </c>
    </row>
    <row r="68" spans="1:6" s="238" customFormat="1" ht="28.5" customHeight="1" hidden="1">
      <c r="A68" s="250" t="s">
        <v>89</v>
      </c>
      <c r="B68" s="232" t="s">
        <v>193</v>
      </c>
      <c r="C68" s="244">
        <v>7312</v>
      </c>
      <c r="D68" s="357"/>
      <c r="E68" s="357" t="s">
        <v>309</v>
      </c>
      <c r="F68" s="360"/>
    </row>
    <row r="69" spans="1:6" s="221" customFormat="1" ht="28.5" customHeight="1" hidden="1">
      <c r="A69" s="250"/>
      <c r="B69" s="243" t="s">
        <v>153</v>
      </c>
      <c r="C69" s="233"/>
      <c r="D69" s="362"/>
      <c r="E69" s="362"/>
      <c r="F69" s="358"/>
    </row>
    <row r="70" spans="1:6" ht="84" customHeight="1" hidden="1">
      <c r="A70" s="245" t="s">
        <v>90</v>
      </c>
      <c r="B70" s="223" t="s">
        <v>194</v>
      </c>
      <c r="C70" s="231"/>
      <c r="D70" s="359"/>
      <c r="E70" s="359" t="s">
        <v>309</v>
      </c>
      <c r="F70" s="360"/>
    </row>
    <row r="71" spans="1:6" s="221" customFormat="1" ht="28.5" customHeight="1" hidden="1">
      <c r="A71" s="250" t="s">
        <v>362</v>
      </c>
      <c r="B71" s="232" t="s">
        <v>195</v>
      </c>
      <c r="C71" s="244">
        <v>7321</v>
      </c>
      <c r="D71" s="357"/>
      <c r="E71" s="357"/>
      <c r="F71" s="358" t="s">
        <v>309</v>
      </c>
    </row>
    <row r="72" spans="1:6" ht="28.5" customHeight="1" hidden="1">
      <c r="A72" s="250"/>
      <c r="B72" s="243" t="s">
        <v>153</v>
      </c>
      <c r="C72" s="233"/>
      <c r="D72" s="362"/>
      <c r="E72" s="362"/>
      <c r="F72" s="358"/>
    </row>
    <row r="73" spans="1:6" ht="69.75" customHeight="1" hidden="1">
      <c r="A73" s="247" t="s">
        <v>363</v>
      </c>
      <c r="B73" s="223" t="s">
        <v>196</v>
      </c>
      <c r="C73" s="231"/>
      <c r="D73" s="359"/>
      <c r="E73" s="359"/>
      <c r="F73" s="360" t="s">
        <v>309</v>
      </c>
    </row>
    <row r="74" spans="1:6" ht="28.5" customHeight="1" hidden="1">
      <c r="A74" s="250" t="s">
        <v>364</v>
      </c>
      <c r="B74" s="232" t="s">
        <v>197</v>
      </c>
      <c r="C74" s="244">
        <v>7322</v>
      </c>
      <c r="D74" s="357"/>
      <c r="E74" s="357" t="s">
        <v>309</v>
      </c>
      <c r="F74" s="360"/>
    </row>
    <row r="75" spans="1:6" ht="28.5" customHeight="1" hidden="1">
      <c r="A75" s="250"/>
      <c r="B75" s="243" t="s">
        <v>153</v>
      </c>
      <c r="C75" s="233"/>
      <c r="D75" s="362"/>
      <c r="E75" s="362"/>
      <c r="F75" s="358"/>
    </row>
    <row r="76" spans="1:6" ht="8.25" customHeight="1" hidden="1">
      <c r="A76" s="247" t="s">
        <v>365</v>
      </c>
      <c r="B76" s="223" t="s">
        <v>198</v>
      </c>
      <c r="C76" s="231"/>
      <c r="D76" s="359"/>
      <c r="E76" s="359" t="s">
        <v>309</v>
      </c>
      <c r="F76" s="360"/>
    </row>
    <row r="77" spans="1:6" ht="42.75" hidden="1">
      <c r="A77" s="246">
        <v>1250</v>
      </c>
      <c r="B77" s="232" t="s">
        <v>199</v>
      </c>
      <c r="C77" s="233">
        <v>7331</v>
      </c>
      <c r="D77" s="357">
        <f>+E77</f>
        <v>0</v>
      </c>
      <c r="E77" s="357">
        <f>+E80+E81+E85+E86</f>
        <v>0</v>
      </c>
      <c r="F77" s="358" t="s">
        <v>309</v>
      </c>
    </row>
    <row r="78" spans="1:6" ht="13.5" hidden="1">
      <c r="A78" s="245"/>
      <c r="B78" s="243" t="s">
        <v>200</v>
      </c>
      <c r="C78" s="225"/>
      <c r="D78" s="359"/>
      <c r="E78" s="359"/>
      <c r="F78" s="360"/>
    </row>
    <row r="79" spans="1:6" ht="28.5" customHeight="1" hidden="1">
      <c r="A79" s="245"/>
      <c r="B79" s="243" t="s">
        <v>405</v>
      </c>
      <c r="C79" s="225"/>
      <c r="D79" s="359"/>
      <c r="E79" s="359"/>
      <c r="F79" s="360"/>
    </row>
    <row r="80" spans="1:6" ht="40.5" hidden="1">
      <c r="A80" s="247" t="s">
        <v>366</v>
      </c>
      <c r="B80" s="223" t="s">
        <v>201</v>
      </c>
      <c r="C80" s="224"/>
      <c r="D80" s="359">
        <f>+E80</f>
        <v>0</v>
      </c>
      <c r="E80" s="359"/>
      <c r="F80" s="360" t="s">
        <v>309</v>
      </c>
    </row>
    <row r="81" spans="1:6" s="238" customFormat="1" ht="28.5" customHeight="1" hidden="1">
      <c r="A81" s="247" t="s">
        <v>367</v>
      </c>
      <c r="B81" s="223" t="s">
        <v>202</v>
      </c>
      <c r="C81" s="231"/>
      <c r="D81" s="359"/>
      <c r="E81" s="359"/>
      <c r="F81" s="360" t="s">
        <v>309</v>
      </c>
    </row>
    <row r="82" spans="1:6" s="221" customFormat="1" ht="28.5" customHeight="1" hidden="1">
      <c r="A82" s="247"/>
      <c r="B82" s="228" t="s">
        <v>153</v>
      </c>
      <c r="C82" s="231"/>
      <c r="D82" s="359"/>
      <c r="E82" s="359"/>
      <c r="F82" s="360"/>
    </row>
    <row r="83" spans="1:6" ht="57" customHeight="1" hidden="1">
      <c r="A83" s="247" t="s">
        <v>368</v>
      </c>
      <c r="B83" s="227" t="s">
        <v>203</v>
      </c>
      <c r="C83" s="224"/>
      <c r="D83" s="359"/>
      <c r="E83" s="359"/>
      <c r="F83" s="360" t="s">
        <v>309</v>
      </c>
    </row>
    <row r="84" spans="1:6" ht="40.5" hidden="1">
      <c r="A84" s="247" t="s">
        <v>369</v>
      </c>
      <c r="B84" s="227" t="s">
        <v>204</v>
      </c>
      <c r="C84" s="224"/>
      <c r="D84" s="359"/>
      <c r="E84" s="359"/>
      <c r="F84" s="360" t="s">
        <v>309</v>
      </c>
    </row>
    <row r="85" spans="1:6" ht="47.25" customHeight="1" hidden="1">
      <c r="A85" s="247" t="s">
        <v>370</v>
      </c>
      <c r="B85" s="223" t="s">
        <v>205</v>
      </c>
      <c r="C85" s="231"/>
      <c r="D85" s="359">
        <f>+E85</f>
        <v>0</v>
      </c>
      <c r="E85" s="359"/>
      <c r="F85" s="360" t="s">
        <v>309</v>
      </c>
    </row>
    <row r="86" spans="1:6" s="238" customFormat="1" ht="47.25" customHeight="1" hidden="1">
      <c r="A86" s="247" t="s">
        <v>371</v>
      </c>
      <c r="B86" s="223" t="s">
        <v>206</v>
      </c>
      <c r="C86" s="231"/>
      <c r="D86" s="359"/>
      <c r="E86" s="359"/>
      <c r="F86" s="360" t="s">
        <v>309</v>
      </c>
    </row>
    <row r="87" spans="1:6" s="221" customFormat="1" ht="13.5" hidden="1">
      <c r="A87" s="245"/>
      <c r="B87" s="243" t="s">
        <v>405</v>
      </c>
      <c r="C87" s="225"/>
      <c r="D87" s="359"/>
      <c r="E87" s="359"/>
      <c r="F87" s="360"/>
    </row>
    <row r="88" spans="1:6" s="238" customFormat="1" ht="54" hidden="1">
      <c r="A88" s="247" t="s">
        <v>372</v>
      </c>
      <c r="B88" s="227" t="s">
        <v>207</v>
      </c>
      <c r="C88" s="231"/>
      <c r="D88" s="359"/>
      <c r="E88" s="359"/>
      <c r="F88" s="360" t="s">
        <v>309</v>
      </c>
    </row>
    <row r="89" spans="1:6" s="221" customFormat="1" ht="47.25" customHeight="1">
      <c r="A89" s="246">
        <v>1260</v>
      </c>
      <c r="B89" s="232" t="s">
        <v>208</v>
      </c>
      <c r="C89" s="233">
        <v>7332</v>
      </c>
      <c r="D89" s="357">
        <f>+F89</f>
        <v>401937000</v>
      </c>
      <c r="E89" s="357" t="s">
        <v>309</v>
      </c>
      <c r="F89" s="358">
        <f>+F92+F93</f>
        <v>401937000</v>
      </c>
    </row>
    <row r="90" spans="1:6" ht="13.5">
      <c r="A90" s="245"/>
      <c r="B90" s="243" t="s">
        <v>209</v>
      </c>
      <c r="C90" s="225"/>
      <c r="D90" s="359"/>
      <c r="E90" s="359"/>
      <c r="F90" s="360"/>
    </row>
    <row r="91" spans="1:6" s="238" customFormat="1" ht="14.25">
      <c r="A91" s="245"/>
      <c r="B91" s="243" t="s">
        <v>153</v>
      </c>
      <c r="C91" s="225"/>
      <c r="D91" s="359"/>
      <c r="E91" s="359"/>
      <c r="F91" s="360"/>
    </row>
    <row r="92" spans="1:6" s="221" customFormat="1" ht="40.5" hidden="1">
      <c r="A92" s="247" t="s">
        <v>373</v>
      </c>
      <c r="B92" s="223" t="s">
        <v>210</v>
      </c>
      <c r="C92" s="231"/>
      <c r="D92" s="359">
        <f>+F92</f>
        <v>0</v>
      </c>
      <c r="E92" s="359" t="s">
        <v>309</v>
      </c>
      <c r="F92" s="361">
        <v>0</v>
      </c>
    </row>
    <row r="93" spans="1:6" ht="47.25" customHeight="1" thickBot="1">
      <c r="A93" s="251" t="s">
        <v>374</v>
      </c>
      <c r="B93" s="252" t="s">
        <v>211</v>
      </c>
      <c r="C93" s="253"/>
      <c r="D93" s="470">
        <f>+F93</f>
        <v>401937000</v>
      </c>
      <c r="E93" s="470" t="s">
        <v>309</v>
      </c>
      <c r="F93" s="367">
        <v>401937000</v>
      </c>
    </row>
    <row r="94" spans="1:6" s="238" customFormat="1" ht="47.25" customHeight="1" hidden="1">
      <c r="A94" s="458"/>
      <c r="B94" s="459" t="s">
        <v>405</v>
      </c>
      <c r="C94" s="460"/>
      <c r="D94" s="461"/>
      <c r="E94" s="461"/>
      <c r="F94" s="462"/>
    </row>
    <row r="95" spans="1:6" s="221" customFormat="1" ht="47.25" customHeight="1" hidden="1">
      <c r="A95" s="247" t="s">
        <v>375</v>
      </c>
      <c r="B95" s="227" t="s">
        <v>207</v>
      </c>
      <c r="C95" s="231"/>
      <c r="D95" s="359"/>
      <c r="E95" s="359" t="s">
        <v>309</v>
      </c>
      <c r="F95" s="360"/>
    </row>
    <row r="96" spans="1:6" ht="47.25" customHeight="1" hidden="1">
      <c r="A96" s="246">
        <v>1300</v>
      </c>
      <c r="B96" s="232" t="s">
        <v>212</v>
      </c>
      <c r="C96" s="233">
        <v>7400</v>
      </c>
      <c r="D96" s="357">
        <f>+E96+F96</f>
        <v>0</v>
      </c>
      <c r="E96" s="357">
        <f>+E105+E112+E118+E125+E140</f>
        <v>0</v>
      </c>
      <c r="F96" s="358"/>
    </row>
    <row r="97" spans="1:6" ht="28.5" customHeight="1" hidden="1">
      <c r="A97" s="245"/>
      <c r="B97" s="243" t="s">
        <v>213</v>
      </c>
      <c r="C97" s="225"/>
      <c r="D97" s="359"/>
      <c r="E97" s="359"/>
      <c r="F97" s="360"/>
    </row>
    <row r="98" spans="1:6" ht="28.5" customHeight="1" hidden="1">
      <c r="A98" s="245"/>
      <c r="B98" s="243" t="s">
        <v>153</v>
      </c>
      <c r="C98" s="225"/>
      <c r="D98" s="359"/>
      <c r="E98" s="359"/>
      <c r="F98" s="360"/>
    </row>
    <row r="99" spans="1:6" ht="28.5" customHeight="1" hidden="1">
      <c r="A99" s="246">
        <v>1310</v>
      </c>
      <c r="B99" s="232" t="s">
        <v>214</v>
      </c>
      <c r="C99" s="233">
        <v>7411</v>
      </c>
      <c r="D99" s="357"/>
      <c r="E99" s="357" t="s">
        <v>309</v>
      </c>
      <c r="F99" s="358"/>
    </row>
    <row r="100" spans="1:6" s="238" customFormat="1" ht="28.5" customHeight="1" hidden="1">
      <c r="A100" s="245"/>
      <c r="B100" s="243" t="s">
        <v>153</v>
      </c>
      <c r="C100" s="225"/>
      <c r="D100" s="359"/>
      <c r="E100" s="359"/>
      <c r="F100" s="360"/>
    </row>
    <row r="101" spans="1:6" s="221" customFormat="1" ht="28.5" customHeight="1" hidden="1">
      <c r="A101" s="247" t="s">
        <v>376</v>
      </c>
      <c r="B101" s="223" t="s">
        <v>215</v>
      </c>
      <c r="C101" s="231"/>
      <c r="D101" s="359"/>
      <c r="E101" s="359" t="s">
        <v>309</v>
      </c>
      <c r="F101" s="360"/>
    </row>
    <row r="102" spans="1:6" ht="28.5" customHeight="1" hidden="1">
      <c r="A102" s="246">
        <v>1320</v>
      </c>
      <c r="B102" s="232" t="s">
        <v>216</v>
      </c>
      <c r="C102" s="233">
        <v>7412</v>
      </c>
      <c r="D102" s="357"/>
      <c r="E102" s="357"/>
      <c r="F102" s="358" t="s">
        <v>309</v>
      </c>
    </row>
    <row r="103" spans="1:6" s="238" customFormat="1" ht="28.5" customHeight="1" hidden="1">
      <c r="A103" s="245"/>
      <c r="B103" s="243" t="s">
        <v>153</v>
      </c>
      <c r="C103" s="225"/>
      <c r="D103" s="359"/>
      <c r="E103" s="359"/>
      <c r="F103" s="360"/>
    </row>
    <row r="104" spans="1:6" s="221" customFormat="1" ht="40.5" hidden="1">
      <c r="A104" s="247" t="s">
        <v>377</v>
      </c>
      <c r="B104" s="223" t="s">
        <v>217</v>
      </c>
      <c r="C104" s="231"/>
      <c r="D104" s="359"/>
      <c r="E104" s="359"/>
      <c r="F104" s="360" t="s">
        <v>309</v>
      </c>
    </row>
    <row r="105" spans="1:6" s="238" customFormat="1" ht="28.5" customHeight="1" hidden="1">
      <c r="A105" s="246">
        <v>1330</v>
      </c>
      <c r="B105" s="232" t="s">
        <v>218</v>
      </c>
      <c r="C105" s="233">
        <v>7415</v>
      </c>
      <c r="D105" s="357">
        <f>+E105</f>
        <v>0</v>
      </c>
      <c r="E105" s="357">
        <f>+E108+E110+E111</f>
        <v>0</v>
      </c>
      <c r="F105" s="358" t="s">
        <v>309</v>
      </c>
    </row>
    <row r="106" spans="1:6" ht="28.5" customHeight="1" hidden="1">
      <c r="A106" s="245"/>
      <c r="B106" s="243" t="s">
        <v>219</v>
      </c>
      <c r="C106" s="225"/>
      <c r="D106" s="359"/>
      <c r="E106" s="359"/>
      <c r="F106" s="360"/>
    </row>
    <row r="107" spans="1:6" s="238" customFormat="1" ht="28.5" customHeight="1" hidden="1">
      <c r="A107" s="245"/>
      <c r="B107" s="243" t="s">
        <v>153</v>
      </c>
      <c r="C107" s="225"/>
      <c r="D107" s="359"/>
      <c r="E107" s="359"/>
      <c r="F107" s="360"/>
    </row>
    <row r="108" spans="1:6" ht="28.5" customHeight="1" hidden="1">
      <c r="A108" s="247" t="s">
        <v>378</v>
      </c>
      <c r="B108" s="223" t="s">
        <v>220</v>
      </c>
      <c r="C108" s="231"/>
      <c r="D108" s="359">
        <f>+E108</f>
        <v>0</v>
      </c>
      <c r="E108" s="359"/>
      <c r="F108" s="360" t="s">
        <v>309</v>
      </c>
    </row>
    <row r="109" spans="1:6" s="238" customFormat="1" ht="45" customHeight="1" hidden="1">
      <c r="A109" s="247" t="s">
        <v>379</v>
      </c>
      <c r="B109" s="223" t="s">
        <v>221</v>
      </c>
      <c r="C109" s="231"/>
      <c r="D109" s="359">
        <f>+E109</f>
        <v>0</v>
      </c>
      <c r="E109" s="359"/>
      <c r="F109" s="360" t="s">
        <v>309</v>
      </c>
    </row>
    <row r="110" spans="1:6" s="221" customFormat="1" ht="57" customHeight="1" hidden="1">
      <c r="A110" s="247" t="s">
        <v>380</v>
      </c>
      <c r="B110" s="223" t="s">
        <v>222</v>
      </c>
      <c r="C110" s="231"/>
      <c r="D110" s="359">
        <f>+E110</f>
        <v>0</v>
      </c>
      <c r="E110" s="359"/>
      <c r="F110" s="360" t="s">
        <v>309</v>
      </c>
    </row>
    <row r="111" spans="1:6" ht="28.5" customHeight="1" hidden="1">
      <c r="A111" s="245" t="s">
        <v>311</v>
      </c>
      <c r="B111" s="223" t="s">
        <v>223</v>
      </c>
      <c r="C111" s="231"/>
      <c r="D111" s="359">
        <f>+E111</f>
        <v>0</v>
      </c>
      <c r="E111" s="359"/>
      <c r="F111" s="360" t="s">
        <v>309</v>
      </c>
    </row>
    <row r="112" spans="1:6" s="238" customFormat="1" ht="28.5" customHeight="1" hidden="1">
      <c r="A112" s="246">
        <v>1340</v>
      </c>
      <c r="B112" s="232" t="s">
        <v>224</v>
      </c>
      <c r="C112" s="233">
        <v>7421</v>
      </c>
      <c r="D112" s="357">
        <f>+E112</f>
        <v>0</v>
      </c>
      <c r="E112" s="357">
        <f>+E116+E117</f>
        <v>0</v>
      </c>
      <c r="F112" s="358" t="s">
        <v>309</v>
      </c>
    </row>
    <row r="113" spans="1:6" s="238" customFormat="1" ht="28.5" customHeight="1" hidden="1">
      <c r="A113" s="245"/>
      <c r="B113" s="243" t="s">
        <v>225</v>
      </c>
      <c r="C113" s="225"/>
      <c r="D113" s="359"/>
      <c r="E113" s="359"/>
      <c r="F113" s="360"/>
    </row>
    <row r="114" spans="1:6" s="221" customFormat="1" ht="28.5" customHeight="1" hidden="1">
      <c r="A114" s="245"/>
      <c r="B114" s="243" t="s">
        <v>153</v>
      </c>
      <c r="C114" s="225"/>
      <c r="D114" s="359"/>
      <c r="E114" s="359"/>
      <c r="F114" s="360"/>
    </row>
    <row r="115" spans="1:6" ht="120.75" customHeight="1" hidden="1">
      <c r="A115" s="247" t="s">
        <v>312</v>
      </c>
      <c r="B115" s="223" t="s">
        <v>226</v>
      </c>
      <c r="C115" s="231"/>
      <c r="D115" s="359"/>
      <c r="E115" s="359"/>
      <c r="F115" s="360" t="s">
        <v>309</v>
      </c>
    </row>
    <row r="116" spans="1:6" ht="82.5" customHeight="1" hidden="1">
      <c r="A116" s="247" t="s">
        <v>135</v>
      </c>
      <c r="B116" s="223" t="s">
        <v>227</v>
      </c>
      <c r="C116" s="224"/>
      <c r="D116" s="359">
        <f>+E116</f>
        <v>0</v>
      </c>
      <c r="E116" s="363"/>
      <c r="F116" s="360" t="s">
        <v>309</v>
      </c>
    </row>
    <row r="117" spans="1:6" s="238" customFormat="1" ht="84" customHeight="1" hidden="1">
      <c r="A117" s="247" t="s">
        <v>660</v>
      </c>
      <c r="B117" s="223" t="s">
        <v>228</v>
      </c>
      <c r="C117" s="224"/>
      <c r="D117" s="359">
        <f>+E117</f>
        <v>0</v>
      </c>
      <c r="E117" s="359"/>
      <c r="F117" s="360" t="s">
        <v>309</v>
      </c>
    </row>
    <row r="118" spans="1:6" s="238" customFormat="1" ht="28.5" customHeight="1" hidden="1">
      <c r="A118" s="246">
        <v>1350</v>
      </c>
      <c r="B118" s="232" t="s">
        <v>229</v>
      </c>
      <c r="C118" s="233">
        <v>7422</v>
      </c>
      <c r="D118" s="357">
        <f>+E118</f>
        <v>0</v>
      </c>
      <c r="E118" s="357">
        <f>+E124+E121</f>
        <v>0</v>
      </c>
      <c r="F118" s="358" t="s">
        <v>309</v>
      </c>
    </row>
    <row r="119" spans="1:6" s="221" customFormat="1" ht="28.5" customHeight="1" hidden="1">
      <c r="A119" s="245"/>
      <c r="B119" s="243" t="s">
        <v>230</v>
      </c>
      <c r="C119" s="225"/>
      <c r="D119" s="359"/>
      <c r="E119" s="359"/>
      <c r="F119" s="360"/>
    </row>
    <row r="120" spans="1:6" ht="28.5" customHeight="1" hidden="1">
      <c r="A120" s="245"/>
      <c r="B120" s="243" t="s">
        <v>153</v>
      </c>
      <c r="C120" s="225"/>
      <c r="D120" s="359"/>
      <c r="E120" s="359"/>
      <c r="F120" s="360"/>
    </row>
    <row r="121" spans="1:6" s="238" customFormat="1" ht="28.5" customHeight="1" hidden="1">
      <c r="A121" s="247" t="s">
        <v>381</v>
      </c>
      <c r="B121" s="223" t="s">
        <v>231</v>
      </c>
      <c r="C121" s="232"/>
      <c r="D121" s="357">
        <f>+E121</f>
        <v>0</v>
      </c>
      <c r="E121" s="357">
        <f>+E122+E123</f>
        <v>0</v>
      </c>
      <c r="F121" s="360" t="s">
        <v>309</v>
      </c>
    </row>
    <row r="122" spans="1:6" s="238" customFormat="1" ht="67.5" hidden="1">
      <c r="A122" s="247" t="s">
        <v>725</v>
      </c>
      <c r="B122" s="223" t="s">
        <v>726</v>
      </c>
      <c r="C122" s="232"/>
      <c r="D122" s="359">
        <f>+E122</f>
        <v>0</v>
      </c>
      <c r="E122" s="359"/>
      <c r="F122" s="360" t="s">
        <v>309</v>
      </c>
    </row>
    <row r="123" spans="1:6" s="238" customFormat="1" ht="28.5" customHeight="1" hidden="1">
      <c r="A123" s="247" t="s">
        <v>728</v>
      </c>
      <c r="B123" s="223" t="s">
        <v>727</v>
      </c>
      <c r="C123" s="232"/>
      <c r="D123" s="359">
        <f>+E123</f>
        <v>0</v>
      </c>
      <c r="E123" s="359"/>
      <c r="F123" s="360" t="s">
        <v>309</v>
      </c>
    </row>
    <row r="124" spans="1:6" ht="40.5" hidden="1">
      <c r="A124" s="247" t="s">
        <v>382</v>
      </c>
      <c r="B124" s="223" t="s">
        <v>232</v>
      </c>
      <c r="C124" s="224"/>
      <c r="D124" s="359">
        <f>+E124</f>
        <v>0</v>
      </c>
      <c r="E124" s="359"/>
      <c r="F124" s="360" t="s">
        <v>309</v>
      </c>
    </row>
    <row r="125" spans="1:6" ht="28.5" customHeight="1" hidden="1">
      <c r="A125" s="246">
        <v>1360</v>
      </c>
      <c r="B125" s="232" t="s">
        <v>233</v>
      </c>
      <c r="C125" s="233">
        <v>7431</v>
      </c>
      <c r="D125" s="357">
        <f>+E125</f>
        <v>0</v>
      </c>
      <c r="E125" s="357">
        <f>+E128</f>
        <v>0</v>
      </c>
      <c r="F125" s="358" t="s">
        <v>309</v>
      </c>
    </row>
    <row r="126" spans="1:6" ht="28.5" customHeight="1" hidden="1">
      <c r="A126" s="245"/>
      <c r="B126" s="243" t="s">
        <v>234</v>
      </c>
      <c r="C126" s="225"/>
      <c r="D126" s="359"/>
      <c r="E126" s="359"/>
      <c r="F126" s="360"/>
    </row>
    <row r="127" spans="1:6" ht="28.5" customHeight="1" hidden="1">
      <c r="A127" s="245"/>
      <c r="B127" s="243" t="s">
        <v>153</v>
      </c>
      <c r="C127" s="225"/>
      <c r="D127" s="359"/>
      <c r="E127" s="359"/>
      <c r="F127" s="360"/>
    </row>
    <row r="128" spans="1:6" ht="54" hidden="1">
      <c r="A128" s="247" t="s">
        <v>383</v>
      </c>
      <c r="B128" s="223" t="s">
        <v>235</v>
      </c>
      <c r="C128" s="231"/>
      <c r="D128" s="359">
        <f>+E128</f>
        <v>0</v>
      </c>
      <c r="E128" s="359"/>
      <c r="F128" s="360" t="s">
        <v>309</v>
      </c>
    </row>
    <row r="129" spans="1:6" ht="50.25" customHeight="1" hidden="1">
      <c r="A129" s="247" t="s">
        <v>384</v>
      </c>
      <c r="B129" s="223" t="s">
        <v>236</v>
      </c>
      <c r="C129" s="231"/>
      <c r="D129" s="359"/>
      <c r="E129" s="359"/>
      <c r="F129" s="360" t="s">
        <v>309</v>
      </c>
    </row>
    <row r="130" spans="1:6" ht="28.5" customHeight="1" hidden="1">
      <c r="A130" s="246">
        <v>1370</v>
      </c>
      <c r="B130" s="232" t="s">
        <v>237</v>
      </c>
      <c r="C130" s="233">
        <v>7441</v>
      </c>
      <c r="D130" s="359"/>
      <c r="E130" s="359"/>
      <c r="F130" s="358" t="s">
        <v>309</v>
      </c>
    </row>
    <row r="131" spans="1:6" ht="28.5" customHeight="1" hidden="1">
      <c r="A131" s="245"/>
      <c r="B131" s="243" t="s">
        <v>238</v>
      </c>
      <c r="C131" s="225"/>
      <c r="D131" s="359"/>
      <c r="E131" s="359"/>
      <c r="F131" s="360"/>
    </row>
    <row r="132" spans="1:6" ht="28.5" customHeight="1" hidden="1">
      <c r="A132" s="245"/>
      <c r="B132" s="243" t="s">
        <v>153</v>
      </c>
      <c r="C132" s="225"/>
      <c r="D132" s="359"/>
      <c r="E132" s="359"/>
      <c r="F132" s="360"/>
    </row>
    <row r="133" spans="1:6" ht="121.5" customHeight="1" hidden="1">
      <c r="A133" s="245" t="s">
        <v>385</v>
      </c>
      <c r="B133" s="223" t="s">
        <v>239</v>
      </c>
      <c r="C133" s="231"/>
      <c r="D133" s="359"/>
      <c r="E133" s="359"/>
      <c r="F133" s="360" t="s">
        <v>309</v>
      </c>
    </row>
    <row r="134" spans="1:6" ht="127.5" customHeight="1" hidden="1">
      <c r="A134" s="247" t="s">
        <v>661</v>
      </c>
      <c r="B134" s="223" t="s">
        <v>240</v>
      </c>
      <c r="C134" s="231"/>
      <c r="D134" s="359"/>
      <c r="E134" s="359"/>
      <c r="F134" s="360" t="s">
        <v>309</v>
      </c>
    </row>
    <row r="135" spans="1:6" ht="28.5" customHeight="1" hidden="1">
      <c r="A135" s="246">
        <v>1380</v>
      </c>
      <c r="B135" s="232" t="s">
        <v>241</v>
      </c>
      <c r="C135" s="233">
        <v>7442</v>
      </c>
      <c r="D135" s="357">
        <f>+F135</f>
        <v>0</v>
      </c>
      <c r="E135" s="357" t="s">
        <v>309</v>
      </c>
      <c r="F135" s="358">
        <f>+F139</f>
        <v>0</v>
      </c>
    </row>
    <row r="136" spans="1:6" ht="28.5" customHeight="1" hidden="1">
      <c r="A136" s="245"/>
      <c r="B136" s="243" t="s">
        <v>242</v>
      </c>
      <c r="C136" s="225"/>
      <c r="D136" s="359"/>
      <c r="E136" s="359"/>
      <c r="F136" s="360"/>
    </row>
    <row r="137" spans="1:6" ht="28.5" customHeight="1" hidden="1">
      <c r="A137" s="245"/>
      <c r="B137" s="243" t="s">
        <v>153</v>
      </c>
      <c r="C137" s="225"/>
      <c r="D137" s="359"/>
      <c r="E137" s="359"/>
      <c r="F137" s="360"/>
    </row>
    <row r="138" spans="1:6" ht="137.25" customHeight="1" hidden="1">
      <c r="A138" s="247" t="s">
        <v>386</v>
      </c>
      <c r="B138" s="223" t="s">
        <v>243</v>
      </c>
      <c r="C138" s="231"/>
      <c r="D138" s="363"/>
      <c r="E138" s="359" t="s">
        <v>309</v>
      </c>
      <c r="F138" s="361"/>
    </row>
    <row r="139" spans="1:6" ht="140.25" customHeight="1" hidden="1">
      <c r="A139" s="247" t="s">
        <v>387</v>
      </c>
      <c r="B139" s="223" t="s">
        <v>244</v>
      </c>
      <c r="C139" s="231"/>
      <c r="D139" s="363">
        <f>+F139</f>
        <v>0</v>
      </c>
      <c r="E139" s="359" t="s">
        <v>309</v>
      </c>
      <c r="F139" s="364">
        <v>0</v>
      </c>
    </row>
    <row r="140" spans="1:6" ht="28.5" customHeight="1" hidden="1">
      <c r="A140" s="250" t="s">
        <v>136</v>
      </c>
      <c r="B140" s="232" t="s">
        <v>245</v>
      </c>
      <c r="C140" s="233">
        <v>7451</v>
      </c>
      <c r="D140" s="357">
        <f>F140</f>
        <v>0</v>
      </c>
      <c r="E140" s="357">
        <f>+E145</f>
        <v>0</v>
      </c>
      <c r="F140" s="358">
        <f>F144</f>
        <v>0</v>
      </c>
    </row>
    <row r="141" spans="1:6" ht="28.5" customHeight="1" hidden="1">
      <c r="A141" s="247"/>
      <c r="B141" s="243" t="s">
        <v>246</v>
      </c>
      <c r="C141" s="233"/>
      <c r="D141" s="359"/>
      <c r="E141" s="359"/>
      <c r="F141" s="360"/>
    </row>
    <row r="142" spans="1:6" ht="28.5" customHeight="1" hidden="1">
      <c r="A142" s="247"/>
      <c r="B142" s="243" t="s">
        <v>153</v>
      </c>
      <c r="C142" s="233"/>
      <c r="D142" s="359"/>
      <c r="E142" s="359"/>
      <c r="F142" s="360"/>
    </row>
    <row r="143" spans="1:6" ht="28.5" customHeight="1" hidden="1">
      <c r="A143" s="247" t="s">
        <v>137</v>
      </c>
      <c r="B143" s="223" t="s">
        <v>247</v>
      </c>
      <c r="C143" s="231"/>
      <c r="D143" s="363"/>
      <c r="E143" s="359" t="s">
        <v>309</v>
      </c>
      <c r="F143" s="361"/>
    </row>
    <row r="144" spans="1:6" ht="54" customHeight="1" hidden="1">
      <c r="A144" s="247" t="s">
        <v>138</v>
      </c>
      <c r="B144" s="223" t="s">
        <v>248</v>
      </c>
      <c r="C144" s="231"/>
      <c r="D144" s="363">
        <f>F144</f>
        <v>0</v>
      </c>
      <c r="E144" s="359" t="s">
        <v>309</v>
      </c>
      <c r="F144" s="360"/>
    </row>
    <row r="145" spans="1:6" ht="41.25" hidden="1" thickBot="1">
      <c r="A145" s="251" t="s">
        <v>139</v>
      </c>
      <c r="B145" s="252" t="s">
        <v>249</v>
      </c>
      <c r="C145" s="253"/>
      <c r="D145" s="365">
        <f>+E145</f>
        <v>0</v>
      </c>
      <c r="E145" s="366"/>
      <c r="F145" s="367"/>
    </row>
    <row r="146" spans="1:6" ht="28.5" customHeight="1">
      <c r="A146" s="234"/>
      <c r="B146" s="235"/>
      <c r="C146" s="236"/>
      <c r="D146" s="237"/>
      <c r="E146" s="226"/>
      <c r="F146" s="226"/>
    </row>
    <row r="147" spans="1:6" ht="13.5">
      <c r="A147" s="234"/>
      <c r="B147" s="235"/>
      <c r="C147" s="236"/>
      <c r="D147" s="237"/>
      <c r="E147" s="226"/>
      <c r="F147" s="226"/>
    </row>
    <row r="149" spans="2:6" ht="14.25" customHeight="1">
      <c r="B149" s="414" t="s">
        <v>762</v>
      </c>
      <c r="C149" s="414"/>
      <c r="D149" s="414"/>
      <c r="E149" s="414"/>
      <c r="F149" s="414"/>
    </row>
    <row r="150" spans="2:6" ht="13.5">
      <c r="B150" s="414"/>
      <c r="C150" s="414"/>
      <c r="D150" s="414"/>
      <c r="E150" s="414"/>
      <c r="F150" s="414"/>
    </row>
  </sheetData>
  <sheetProtection/>
  <mergeCells count="10">
    <mergeCell ref="B149:F150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8515625" style="401" customWidth="1"/>
    <col min="2" max="2" width="6.28125" style="101" customWidth="1"/>
    <col min="3" max="3" width="5.28125" style="102" customWidth="1"/>
    <col min="4" max="4" width="6.28125" style="103" customWidth="1"/>
    <col min="5" max="5" width="41.28125" style="97" customWidth="1"/>
    <col min="6" max="6" width="22.8515625" style="43" customWidth="1"/>
    <col min="7" max="7" width="21.140625" style="43" customWidth="1"/>
    <col min="8" max="8" width="19.7109375" style="43" customWidth="1"/>
    <col min="9" max="16384" width="9.140625" style="43" customWidth="1"/>
  </cols>
  <sheetData>
    <row r="1" spans="1:7" ht="17.25" customHeight="1">
      <c r="A1" s="400" t="s">
        <v>397</v>
      </c>
      <c r="B1" s="44"/>
      <c r="C1" s="45"/>
      <c r="D1" s="45"/>
      <c r="E1" s="46"/>
      <c r="F1" s="420" t="s">
        <v>763</v>
      </c>
      <c r="G1" s="420"/>
    </row>
    <row r="2" spans="1:7" ht="17.25">
      <c r="A2" s="400"/>
      <c r="B2" s="44"/>
      <c r="C2" s="45"/>
      <c r="D2" s="45"/>
      <c r="E2" s="46"/>
      <c r="F2" s="420"/>
      <c r="G2" s="420"/>
    </row>
    <row r="3" spans="1:7" ht="17.25">
      <c r="A3" s="400"/>
      <c r="B3" s="44"/>
      <c r="C3" s="45"/>
      <c r="D3" s="45"/>
      <c r="E3" s="46"/>
      <c r="F3" s="420"/>
      <c r="G3" s="420"/>
    </row>
    <row r="4" spans="1:7" ht="27" customHeight="1">
      <c r="A4" s="400"/>
      <c r="B4" s="44"/>
      <c r="C4" s="45"/>
      <c r="D4" s="45"/>
      <c r="E4" s="46"/>
      <c r="F4" s="349"/>
      <c r="G4" s="349"/>
    </row>
    <row r="5" spans="1:8" ht="20.25">
      <c r="A5" s="423" t="s">
        <v>388</v>
      </c>
      <c r="B5" s="423"/>
      <c r="C5" s="423"/>
      <c r="D5" s="423"/>
      <c r="E5" s="423"/>
      <c r="F5" s="423"/>
      <c r="G5" s="423"/>
      <c r="H5" s="423"/>
    </row>
    <row r="6" spans="1:8" ht="36" customHeight="1">
      <c r="A6" s="424" t="s">
        <v>389</v>
      </c>
      <c r="B6" s="424"/>
      <c r="C6" s="424"/>
      <c r="D6" s="424"/>
      <c r="E6" s="424"/>
      <c r="F6" s="424"/>
      <c r="G6" s="424"/>
      <c r="H6" s="424"/>
    </row>
    <row r="7" spans="2:8" ht="18" thickBot="1">
      <c r="B7" s="47"/>
      <c r="C7" s="48"/>
      <c r="D7" s="48"/>
      <c r="E7" s="49"/>
      <c r="F7" s="311"/>
      <c r="G7" s="311"/>
      <c r="H7" s="315" t="s">
        <v>718</v>
      </c>
    </row>
    <row r="8" spans="1:8" s="50" customFormat="1" ht="15.75" customHeight="1" thickBot="1">
      <c r="A8" s="425" t="s">
        <v>390</v>
      </c>
      <c r="B8" s="427" t="s">
        <v>391</v>
      </c>
      <c r="C8" s="429" t="s">
        <v>392</v>
      </c>
      <c r="D8" s="431" t="s">
        <v>393</v>
      </c>
      <c r="E8" s="433" t="s">
        <v>394</v>
      </c>
      <c r="F8" s="417" t="s">
        <v>395</v>
      </c>
      <c r="G8" s="421" t="s">
        <v>396</v>
      </c>
      <c r="H8" s="422"/>
    </row>
    <row r="9" spans="1:8" s="51" customFormat="1" ht="32.25" customHeight="1" thickBot="1">
      <c r="A9" s="426"/>
      <c r="B9" s="428"/>
      <c r="C9" s="430"/>
      <c r="D9" s="432"/>
      <c r="E9" s="434"/>
      <c r="F9" s="418"/>
      <c r="G9" s="128" t="s">
        <v>318</v>
      </c>
      <c r="H9" s="128" t="s">
        <v>319</v>
      </c>
    </row>
    <row r="10" spans="1:8" s="57" customFormat="1" ht="18" thickBot="1">
      <c r="A10" s="402" t="s">
        <v>71</v>
      </c>
      <c r="B10" s="52" t="s">
        <v>72</v>
      </c>
      <c r="C10" s="52" t="s">
        <v>659</v>
      </c>
      <c r="D10" s="53" t="s">
        <v>398</v>
      </c>
      <c r="E10" s="54" t="s">
        <v>399</v>
      </c>
      <c r="F10" s="54" t="s">
        <v>400</v>
      </c>
      <c r="G10" s="55" t="s">
        <v>401</v>
      </c>
      <c r="H10" s="56" t="s">
        <v>402</v>
      </c>
    </row>
    <row r="11" spans="1:8" s="62" customFormat="1" ht="66" customHeight="1" thickBot="1">
      <c r="A11" s="403">
        <v>2000</v>
      </c>
      <c r="B11" s="58" t="s">
        <v>308</v>
      </c>
      <c r="C11" s="59" t="s">
        <v>309</v>
      </c>
      <c r="D11" s="60" t="s">
        <v>309</v>
      </c>
      <c r="E11" s="61" t="s">
        <v>629</v>
      </c>
      <c r="F11" s="272">
        <f>+G11+H11</f>
        <v>401937000</v>
      </c>
      <c r="G11" s="273">
        <f>G12+G91+G144+G164+G214+G244+G275+G307</f>
        <v>0</v>
      </c>
      <c r="H11" s="274">
        <f>+H12+H91+H144+H164+H185+H244+H214</f>
        <v>401937000</v>
      </c>
    </row>
    <row r="12" spans="1:8" s="67" customFormat="1" ht="60">
      <c r="A12" s="404">
        <v>2100</v>
      </c>
      <c r="B12" s="63" t="s">
        <v>99</v>
      </c>
      <c r="C12" s="64" t="s">
        <v>70</v>
      </c>
      <c r="D12" s="65" t="s">
        <v>70</v>
      </c>
      <c r="E12" s="66" t="s">
        <v>630</v>
      </c>
      <c r="F12" s="269">
        <f>+G12+H12</f>
        <v>2000000</v>
      </c>
      <c r="G12" s="270">
        <f>+G14+G23</f>
        <v>2000000</v>
      </c>
      <c r="H12" s="271">
        <f>+H14+H23</f>
        <v>0</v>
      </c>
    </row>
    <row r="13" spans="1:8" ht="17.25">
      <c r="A13" s="405"/>
      <c r="B13" s="63"/>
      <c r="C13" s="64"/>
      <c r="D13" s="65"/>
      <c r="E13" s="68" t="s">
        <v>403</v>
      </c>
      <c r="F13" s="264"/>
      <c r="G13" s="265"/>
      <c r="H13" s="266"/>
    </row>
    <row r="14" spans="1:8" s="72" customFormat="1" ht="54">
      <c r="A14" s="406">
        <v>2110</v>
      </c>
      <c r="B14" s="63" t="s">
        <v>99</v>
      </c>
      <c r="C14" s="69" t="s">
        <v>71</v>
      </c>
      <c r="D14" s="70" t="s">
        <v>70</v>
      </c>
      <c r="E14" s="71" t="s">
        <v>404</v>
      </c>
      <c r="F14" s="259">
        <f>+G14+H14</f>
        <v>1000000</v>
      </c>
      <c r="G14" s="260">
        <f>+G16</f>
        <v>1000000</v>
      </c>
      <c r="H14" s="261">
        <f>+H16</f>
        <v>0</v>
      </c>
    </row>
    <row r="15" spans="1:8" s="72" customFormat="1" ht="15" customHeight="1">
      <c r="A15" s="406"/>
      <c r="B15" s="63"/>
      <c r="C15" s="69"/>
      <c r="D15" s="70"/>
      <c r="E15" s="68" t="s">
        <v>405</v>
      </c>
      <c r="F15" s="259"/>
      <c r="G15" s="260"/>
      <c r="H15" s="261"/>
    </row>
    <row r="16" spans="1:8" ht="27">
      <c r="A16" s="406">
        <v>2111</v>
      </c>
      <c r="B16" s="73" t="s">
        <v>99</v>
      </c>
      <c r="C16" s="74" t="s">
        <v>71</v>
      </c>
      <c r="D16" s="75" t="s">
        <v>71</v>
      </c>
      <c r="E16" s="68" t="s">
        <v>406</v>
      </c>
      <c r="F16" s="255">
        <f>+G16+H16</f>
        <v>1000000</v>
      </c>
      <c r="G16" s="413">
        <f>LOOKUP(A16,'Հատված 6'!$A$14:$A$711,'Հատված 6'!$G$14:$G$711)</f>
        <v>1000000</v>
      </c>
      <c r="H16" s="256">
        <f>LOOKUP(A16,'Հատված 6'!$A$14:$A$711,'Հատված 6'!$H$14:$H$711)</f>
        <v>0</v>
      </c>
    </row>
    <row r="17" spans="1:8" ht="27">
      <c r="A17" s="406">
        <v>2112</v>
      </c>
      <c r="B17" s="73" t="s">
        <v>99</v>
      </c>
      <c r="C17" s="74" t="s">
        <v>71</v>
      </c>
      <c r="D17" s="75" t="s">
        <v>72</v>
      </c>
      <c r="E17" s="68" t="s">
        <v>407</v>
      </c>
      <c r="F17" s="255"/>
      <c r="G17" s="256">
        <f>LOOKUP(A17,'Հատված 6'!$A$14:$A$711,'Հատված 6'!$G$14:$G$711)</f>
        <v>0</v>
      </c>
      <c r="H17" s="256">
        <f>LOOKUP(A17,'Հատված 6'!$A$14:$A$711,'Հատված 6'!$H$14:$H$711)</f>
        <v>0</v>
      </c>
    </row>
    <row r="18" spans="1:8" ht="17.25">
      <c r="A18" s="406">
        <v>2113</v>
      </c>
      <c r="B18" s="73" t="s">
        <v>99</v>
      </c>
      <c r="C18" s="74" t="s">
        <v>71</v>
      </c>
      <c r="D18" s="75" t="s">
        <v>659</v>
      </c>
      <c r="E18" s="68" t="s">
        <v>408</v>
      </c>
      <c r="F18" s="255"/>
      <c r="G18" s="256">
        <f>LOOKUP(A18,'Հատված 6'!$A$14:$A$711,'Հատված 6'!$G$14:$G$711)</f>
        <v>0</v>
      </c>
      <c r="H18" s="256">
        <f>LOOKUP(A18,'Հատված 6'!$A$14:$A$711,'Հատված 6'!$H$14:$H$711)</f>
        <v>0</v>
      </c>
    </row>
    <row r="19" spans="1:8" ht="17.25">
      <c r="A19" s="406">
        <v>2120</v>
      </c>
      <c r="B19" s="63" t="s">
        <v>99</v>
      </c>
      <c r="C19" s="69" t="s">
        <v>72</v>
      </c>
      <c r="D19" s="70" t="s">
        <v>70</v>
      </c>
      <c r="E19" s="71" t="s">
        <v>409</v>
      </c>
      <c r="F19" s="255"/>
      <c r="G19" s="256">
        <f>LOOKUP(A19,'Հատված 6'!$A$14:$A$711,'Հատված 6'!$G$14:$G$711)</f>
        <v>0</v>
      </c>
      <c r="H19" s="256">
        <f>LOOKUP(A19,'Հատված 6'!$A$14:$A$711,'Հատված 6'!$H$14:$H$711)</f>
        <v>0</v>
      </c>
    </row>
    <row r="20" spans="1:8" s="72" customFormat="1" ht="15" customHeight="1">
      <c r="A20" s="406"/>
      <c r="B20" s="63"/>
      <c r="C20" s="69"/>
      <c r="D20" s="70"/>
      <c r="E20" s="68" t="s">
        <v>405</v>
      </c>
      <c r="F20" s="259"/>
      <c r="G20" s="256"/>
      <c r="H20" s="256"/>
    </row>
    <row r="21" spans="1:8" ht="17.25">
      <c r="A21" s="406">
        <v>2121</v>
      </c>
      <c r="B21" s="73" t="s">
        <v>99</v>
      </c>
      <c r="C21" s="74" t="s">
        <v>72</v>
      </c>
      <c r="D21" s="75" t="s">
        <v>71</v>
      </c>
      <c r="E21" s="76" t="s">
        <v>410</v>
      </c>
      <c r="F21" s="255"/>
      <c r="G21" s="256">
        <f>LOOKUP(A21,'Հատված 6'!$A$14:$A$711,'Հատված 6'!$G$14:$G$711)</f>
        <v>0</v>
      </c>
      <c r="H21" s="256">
        <f>LOOKUP(A21,'Հատված 6'!$A$14:$A$711,'Հատված 6'!$H$14:$H$711)</f>
        <v>0</v>
      </c>
    </row>
    <row r="22" spans="1:8" ht="27">
      <c r="A22" s="406">
        <v>2122</v>
      </c>
      <c r="B22" s="73" t="s">
        <v>99</v>
      </c>
      <c r="C22" s="74" t="s">
        <v>72</v>
      </c>
      <c r="D22" s="75" t="s">
        <v>72</v>
      </c>
      <c r="E22" s="68" t="s">
        <v>411</v>
      </c>
      <c r="F22" s="255"/>
      <c r="G22" s="256">
        <f>LOOKUP(A22,'Հատված 6'!$A$14:$A$711,'Հատված 6'!$G$14:$G$711)</f>
        <v>0</v>
      </c>
      <c r="H22" s="256">
        <f>LOOKUP(A22,'Հատված 6'!$A$14:$A$711,'Հատված 6'!$H$14:$H$711)</f>
        <v>0</v>
      </c>
    </row>
    <row r="23" spans="1:8" ht="17.25">
      <c r="A23" s="406">
        <v>2130</v>
      </c>
      <c r="B23" s="63" t="s">
        <v>99</v>
      </c>
      <c r="C23" s="69" t="s">
        <v>659</v>
      </c>
      <c r="D23" s="70" t="s">
        <v>70</v>
      </c>
      <c r="E23" s="71" t="s">
        <v>412</v>
      </c>
      <c r="F23" s="257">
        <f>+G23+H23</f>
        <v>1000000</v>
      </c>
      <c r="G23" s="256">
        <f>LOOKUP(A23,'Հատված 6'!$A$14:$A$711,'Հատված 6'!$G$14:$G$711)</f>
        <v>1000000</v>
      </c>
      <c r="H23" s="256">
        <f>LOOKUP(A23,'Հատված 6'!$A$14:$A$711,'Հատված 6'!$H$14:$H$711)</f>
        <v>0</v>
      </c>
    </row>
    <row r="24" spans="1:8" s="72" customFormat="1" ht="15" customHeight="1">
      <c r="A24" s="406"/>
      <c r="B24" s="63"/>
      <c r="C24" s="69"/>
      <c r="D24" s="70"/>
      <c r="E24" s="68" t="s">
        <v>405</v>
      </c>
      <c r="F24" s="259"/>
      <c r="G24" s="256"/>
      <c r="H24" s="256"/>
    </row>
    <row r="25" spans="1:8" ht="27">
      <c r="A25" s="406">
        <v>2131</v>
      </c>
      <c r="B25" s="73" t="s">
        <v>99</v>
      </c>
      <c r="C25" s="74" t="s">
        <v>659</v>
      </c>
      <c r="D25" s="75" t="s">
        <v>71</v>
      </c>
      <c r="E25" s="68" t="s">
        <v>413</v>
      </c>
      <c r="F25" s="255"/>
      <c r="G25" s="256">
        <f>LOOKUP(A25,'Հատված 6'!$A$14:$A$711,'Հատված 6'!$G$14:$G$711)</f>
        <v>0</v>
      </c>
      <c r="H25" s="256">
        <f>LOOKUP(A25,'Հատված 6'!$A$14:$A$711,'Հատված 6'!$H$14:$H$711)</f>
        <v>0</v>
      </c>
    </row>
    <row r="26" spans="1:8" ht="27">
      <c r="A26" s="406">
        <v>2132</v>
      </c>
      <c r="B26" s="73" t="s">
        <v>99</v>
      </c>
      <c r="C26" s="74" t="s">
        <v>659</v>
      </c>
      <c r="D26" s="75" t="s">
        <v>72</v>
      </c>
      <c r="E26" s="68" t="s">
        <v>414</v>
      </c>
      <c r="F26" s="255"/>
      <c r="G26" s="256">
        <f>LOOKUP(A26,'Հատված 6'!$A$14:$A$711,'Հատված 6'!$G$14:$G$711)</f>
        <v>0</v>
      </c>
      <c r="H26" s="256">
        <f>LOOKUP(A26,'Հատված 6'!$A$14:$A$711,'Հատված 6'!$H$14:$H$711)</f>
        <v>0</v>
      </c>
    </row>
    <row r="27" spans="1:8" ht="17.25">
      <c r="A27" s="406">
        <v>2133</v>
      </c>
      <c r="B27" s="73" t="s">
        <v>99</v>
      </c>
      <c r="C27" s="74" t="s">
        <v>659</v>
      </c>
      <c r="D27" s="75" t="s">
        <v>659</v>
      </c>
      <c r="E27" s="68" t="s">
        <v>415</v>
      </c>
      <c r="F27" s="255">
        <f>+G27+H27</f>
        <v>1000000</v>
      </c>
      <c r="G27" s="256">
        <v>1000000</v>
      </c>
      <c r="H27" s="256">
        <f>LOOKUP(A27,'Հատված 6'!$A$14:$A$711,'Հատված 6'!$H$14:$H$711)</f>
        <v>0</v>
      </c>
    </row>
    <row r="28" spans="1:8" ht="27">
      <c r="A28" s="406">
        <v>2140</v>
      </c>
      <c r="B28" s="63" t="s">
        <v>99</v>
      </c>
      <c r="C28" s="69" t="s">
        <v>398</v>
      </c>
      <c r="D28" s="70" t="s">
        <v>70</v>
      </c>
      <c r="E28" s="71" t="s">
        <v>416</v>
      </c>
      <c r="F28" s="255"/>
      <c r="G28" s="256">
        <f>LOOKUP(A28,'Հատված 6'!$A$14:$A$711,'Հատված 6'!$G$14:$G$711)</f>
        <v>0</v>
      </c>
      <c r="H28" s="256">
        <f>LOOKUP(A28,'Հատված 6'!$A$14:$A$711,'Հատված 6'!$H$14:$H$711)</f>
        <v>0</v>
      </c>
    </row>
    <row r="29" spans="1:8" s="72" customFormat="1" ht="15" customHeight="1">
      <c r="A29" s="406"/>
      <c r="B29" s="63"/>
      <c r="C29" s="69"/>
      <c r="D29" s="70"/>
      <c r="E29" s="68" t="s">
        <v>405</v>
      </c>
      <c r="F29" s="259"/>
      <c r="G29" s="256"/>
      <c r="H29" s="256"/>
    </row>
    <row r="30" spans="1:8" ht="27">
      <c r="A30" s="406">
        <v>2141</v>
      </c>
      <c r="B30" s="73" t="s">
        <v>99</v>
      </c>
      <c r="C30" s="74" t="s">
        <v>398</v>
      </c>
      <c r="D30" s="75" t="s">
        <v>71</v>
      </c>
      <c r="E30" s="68" t="s">
        <v>417</v>
      </c>
      <c r="F30" s="255"/>
      <c r="G30" s="256">
        <f>LOOKUP(A30,'Հատված 6'!$A$14:$A$711,'Հատված 6'!$G$14:$G$711)</f>
        <v>0</v>
      </c>
      <c r="H30" s="256">
        <f>LOOKUP(A30,'Հատված 6'!$A$14:$A$711,'Հատված 6'!$H$14:$H$711)</f>
        <v>0</v>
      </c>
    </row>
    <row r="31" spans="1:8" ht="40.5">
      <c r="A31" s="406">
        <v>2150</v>
      </c>
      <c r="B31" s="63" t="s">
        <v>99</v>
      </c>
      <c r="C31" s="69" t="s">
        <v>399</v>
      </c>
      <c r="D31" s="70" t="s">
        <v>70</v>
      </c>
      <c r="E31" s="71" t="s">
        <v>450</v>
      </c>
      <c r="F31" s="255"/>
      <c r="G31" s="256">
        <f>LOOKUP(A31,'Հատված 6'!$A$14:$A$711,'Հատված 6'!$G$14:$G$711)</f>
        <v>0</v>
      </c>
      <c r="H31" s="256">
        <f>LOOKUP(A31,'Հատված 6'!$A$14:$A$711,'Հատված 6'!$H$14:$H$711)</f>
        <v>0</v>
      </c>
    </row>
    <row r="32" spans="1:8" s="72" customFormat="1" ht="15" customHeight="1">
      <c r="A32" s="406"/>
      <c r="B32" s="63"/>
      <c r="C32" s="69"/>
      <c r="D32" s="70"/>
      <c r="E32" s="68" t="s">
        <v>405</v>
      </c>
      <c r="F32" s="259"/>
      <c r="G32" s="256"/>
      <c r="H32" s="256"/>
    </row>
    <row r="33" spans="1:8" ht="40.5">
      <c r="A33" s="406">
        <v>2151</v>
      </c>
      <c r="B33" s="73" t="s">
        <v>99</v>
      </c>
      <c r="C33" s="74" t="s">
        <v>399</v>
      </c>
      <c r="D33" s="75" t="s">
        <v>71</v>
      </c>
      <c r="E33" s="68" t="s">
        <v>451</v>
      </c>
      <c r="F33" s="255"/>
      <c r="G33" s="256">
        <f>LOOKUP(A33,'Հատված 6'!$A$14:$A$711,'Հատված 6'!$G$14:$G$711)</f>
        <v>0</v>
      </c>
      <c r="H33" s="256">
        <f>LOOKUP(A33,'Հատված 6'!$A$14:$A$711,'Հատված 6'!$H$14:$H$711)</f>
        <v>0</v>
      </c>
    </row>
    <row r="34" spans="1:8" ht="27">
      <c r="A34" s="406">
        <v>2160</v>
      </c>
      <c r="B34" s="63" t="s">
        <v>99</v>
      </c>
      <c r="C34" s="69" t="s">
        <v>400</v>
      </c>
      <c r="D34" s="70" t="s">
        <v>70</v>
      </c>
      <c r="E34" s="71" t="s">
        <v>452</v>
      </c>
      <c r="F34" s="255"/>
      <c r="G34" s="256">
        <f>LOOKUP(A34,'Հատված 6'!$A$14:$A$711,'Հատված 6'!$G$14:$G$711)</f>
        <v>0</v>
      </c>
      <c r="H34" s="256">
        <f>LOOKUP(A34,'Հատված 6'!$A$14:$A$711,'Հատված 6'!$H$14:$H$711)</f>
        <v>0</v>
      </c>
    </row>
    <row r="35" spans="1:8" s="72" customFormat="1" ht="15" customHeight="1">
      <c r="A35" s="406"/>
      <c r="B35" s="63"/>
      <c r="C35" s="69"/>
      <c r="D35" s="70"/>
      <c r="E35" s="68" t="s">
        <v>405</v>
      </c>
      <c r="F35" s="259"/>
      <c r="G35" s="256"/>
      <c r="H35" s="256"/>
    </row>
    <row r="36" spans="1:8" ht="27">
      <c r="A36" s="406">
        <v>2161</v>
      </c>
      <c r="B36" s="73" t="s">
        <v>99</v>
      </c>
      <c r="C36" s="74" t="s">
        <v>400</v>
      </c>
      <c r="D36" s="75" t="s">
        <v>71</v>
      </c>
      <c r="E36" s="68" t="s">
        <v>453</v>
      </c>
      <c r="F36" s="255"/>
      <c r="G36" s="256">
        <f>LOOKUP(A36,'Հատված 6'!$A$14:$A$711,'Հատված 6'!$G$14:$G$711)</f>
        <v>0</v>
      </c>
      <c r="H36" s="256">
        <f>LOOKUP(A36,'Հատված 6'!$A$14:$A$711,'Հատված 6'!$H$14:$H$711)</f>
        <v>0</v>
      </c>
    </row>
    <row r="37" spans="1:8" ht="17.25">
      <c r="A37" s="406">
        <v>2170</v>
      </c>
      <c r="B37" s="63" t="s">
        <v>99</v>
      </c>
      <c r="C37" s="69" t="s">
        <v>401</v>
      </c>
      <c r="D37" s="70" t="s">
        <v>70</v>
      </c>
      <c r="E37" s="71" t="s">
        <v>454</v>
      </c>
      <c r="F37" s="255"/>
      <c r="G37" s="256">
        <f>LOOKUP(A37,'Հատված 6'!$A$14:$A$711,'Հատված 6'!$G$14:$G$711)</f>
        <v>0</v>
      </c>
      <c r="H37" s="256">
        <f>LOOKUP(A37,'Հատված 6'!$A$14:$A$711,'Հատված 6'!$H$14:$H$711)</f>
        <v>0</v>
      </c>
    </row>
    <row r="38" spans="1:8" s="72" customFormat="1" ht="15" customHeight="1">
      <c r="A38" s="406"/>
      <c r="B38" s="63"/>
      <c r="C38" s="69"/>
      <c r="D38" s="70"/>
      <c r="E38" s="68" t="s">
        <v>405</v>
      </c>
      <c r="F38" s="259"/>
      <c r="G38" s="256"/>
      <c r="H38" s="256"/>
    </row>
    <row r="39" spans="1:8" ht="17.25">
      <c r="A39" s="406">
        <v>2171</v>
      </c>
      <c r="B39" s="73" t="s">
        <v>99</v>
      </c>
      <c r="C39" s="74" t="s">
        <v>401</v>
      </c>
      <c r="D39" s="75" t="s">
        <v>71</v>
      </c>
      <c r="E39" s="68" t="s">
        <v>454</v>
      </c>
      <c r="F39" s="255"/>
      <c r="G39" s="256">
        <f>LOOKUP(A39,'Հատված 6'!$A$14:$A$711,'Հատված 6'!$G$14:$G$711)</f>
        <v>0</v>
      </c>
      <c r="H39" s="256">
        <f>LOOKUP(A39,'Հատված 6'!$A$14:$A$711,'Հատված 6'!$H$14:$H$711)</f>
        <v>0</v>
      </c>
    </row>
    <row r="40" spans="1:8" ht="40.5">
      <c r="A40" s="406">
        <v>2180</v>
      </c>
      <c r="B40" s="63" t="s">
        <v>99</v>
      </c>
      <c r="C40" s="69" t="s">
        <v>402</v>
      </c>
      <c r="D40" s="70" t="s">
        <v>70</v>
      </c>
      <c r="E40" s="71" t="s">
        <v>455</v>
      </c>
      <c r="F40" s="255"/>
      <c r="G40" s="256">
        <f>LOOKUP(A40,'Հատված 6'!$A$14:$A$711,'Հատված 6'!$G$14:$G$711)</f>
        <v>0</v>
      </c>
      <c r="H40" s="256">
        <f>LOOKUP(A40,'Հատված 6'!$A$14:$A$711,'Հատված 6'!$H$14:$H$711)</f>
        <v>0</v>
      </c>
    </row>
    <row r="41" spans="1:8" s="72" customFormat="1" ht="15" customHeight="1">
      <c r="A41" s="406"/>
      <c r="B41" s="63"/>
      <c r="C41" s="69"/>
      <c r="D41" s="70"/>
      <c r="E41" s="68" t="s">
        <v>405</v>
      </c>
      <c r="F41" s="259"/>
      <c r="G41" s="256"/>
      <c r="H41" s="256"/>
    </row>
    <row r="42" spans="1:8" ht="40.5">
      <c r="A42" s="406">
        <v>2181</v>
      </c>
      <c r="B42" s="73" t="s">
        <v>99</v>
      </c>
      <c r="C42" s="74" t="s">
        <v>402</v>
      </c>
      <c r="D42" s="75" t="s">
        <v>71</v>
      </c>
      <c r="E42" s="68" t="s">
        <v>455</v>
      </c>
      <c r="F42" s="255"/>
      <c r="G42" s="256">
        <f>LOOKUP(A42,'Հատված 6'!$A$14:$A$711,'Հատված 6'!$G$14:$G$711)</f>
        <v>0</v>
      </c>
      <c r="H42" s="256">
        <f>LOOKUP(A42,'Հատված 6'!$A$14:$A$711,'Հատված 6'!$H$14:$H$711)</f>
        <v>0</v>
      </c>
    </row>
    <row r="43" spans="1:8" ht="15" customHeight="1">
      <c r="A43" s="406"/>
      <c r="B43" s="73"/>
      <c r="C43" s="74"/>
      <c r="D43" s="75"/>
      <c r="E43" s="77" t="s">
        <v>405</v>
      </c>
      <c r="F43" s="255"/>
      <c r="G43" s="256"/>
      <c r="H43" s="256"/>
    </row>
    <row r="44" spans="1:8" ht="17.25">
      <c r="A44" s="406">
        <v>2182</v>
      </c>
      <c r="B44" s="73" t="s">
        <v>99</v>
      </c>
      <c r="C44" s="74" t="s">
        <v>402</v>
      </c>
      <c r="D44" s="75" t="s">
        <v>71</v>
      </c>
      <c r="E44" s="77" t="s">
        <v>456</v>
      </c>
      <c r="F44" s="255"/>
      <c r="G44" s="256">
        <f>LOOKUP(A44,'Հատված 6'!$A$14:$A$711,'Հատված 6'!$G$14:$G$711)</f>
        <v>0</v>
      </c>
      <c r="H44" s="256">
        <f>LOOKUP(A44,'Հատված 6'!$A$14:$A$711,'Հատված 6'!$H$14:$H$711)</f>
        <v>0</v>
      </c>
    </row>
    <row r="45" spans="1:8" ht="27">
      <c r="A45" s="406">
        <v>2183</v>
      </c>
      <c r="B45" s="73" t="s">
        <v>99</v>
      </c>
      <c r="C45" s="74" t="s">
        <v>402</v>
      </c>
      <c r="D45" s="75" t="s">
        <v>71</v>
      </c>
      <c r="E45" s="77" t="s">
        <v>457</v>
      </c>
      <c r="F45" s="255"/>
      <c r="G45" s="256">
        <f>LOOKUP(A45,'Հատված 6'!$A$14:$A$711,'Հատված 6'!$G$14:$G$711)</f>
        <v>0</v>
      </c>
      <c r="H45" s="256">
        <f>LOOKUP(A45,'Հատված 6'!$A$14:$A$711,'Հատված 6'!$H$14:$H$711)</f>
        <v>0</v>
      </c>
    </row>
    <row r="46" spans="1:8" ht="27">
      <c r="A46" s="406">
        <v>2184</v>
      </c>
      <c r="B46" s="73" t="s">
        <v>99</v>
      </c>
      <c r="C46" s="74" t="s">
        <v>402</v>
      </c>
      <c r="D46" s="75" t="s">
        <v>71</v>
      </c>
      <c r="E46" s="77" t="s">
        <v>458</v>
      </c>
      <c r="F46" s="255"/>
      <c r="G46" s="256">
        <f>LOOKUP(A46,'Հատված 6'!$A$14:$A$711,'Հատված 6'!$G$14:$G$711)</f>
        <v>0</v>
      </c>
      <c r="H46" s="256">
        <f>LOOKUP(A46,'Հատված 6'!$A$14:$A$711,'Հատված 6'!$H$14:$H$711)</f>
        <v>0</v>
      </c>
    </row>
    <row r="47" spans="1:8" s="67" customFormat="1" ht="30">
      <c r="A47" s="407">
        <v>2200</v>
      </c>
      <c r="B47" s="63" t="s">
        <v>100</v>
      </c>
      <c r="C47" s="69" t="s">
        <v>70</v>
      </c>
      <c r="D47" s="70" t="s">
        <v>70</v>
      </c>
      <c r="E47" s="66" t="s">
        <v>631</v>
      </c>
      <c r="F47" s="258"/>
      <c r="G47" s="256">
        <f>LOOKUP(A47,'Հատված 6'!$A$14:$A$711,'Հատված 6'!$G$14:$G$711)</f>
        <v>0</v>
      </c>
      <c r="H47" s="256">
        <f>LOOKUP(A47,'Հատված 6'!$A$14:$A$711,'Հատված 6'!$H$14:$H$711)</f>
        <v>0</v>
      </c>
    </row>
    <row r="48" spans="1:8" ht="13.5" customHeight="1">
      <c r="A48" s="405"/>
      <c r="B48" s="63"/>
      <c r="C48" s="64"/>
      <c r="D48" s="65"/>
      <c r="E48" s="68" t="s">
        <v>403</v>
      </c>
      <c r="F48" s="264"/>
      <c r="G48" s="256"/>
      <c r="H48" s="256"/>
    </row>
    <row r="49" spans="1:8" ht="17.25">
      <c r="A49" s="406">
        <v>2210</v>
      </c>
      <c r="B49" s="63" t="s">
        <v>100</v>
      </c>
      <c r="C49" s="74" t="s">
        <v>71</v>
      </c>
      <c r="D49" s="75" t="s">
        <v>70</v>
      </c>
      <c r="E49" s="71" t="s">
        <v>459</v>
      </c>
      <c r="F49" s="255"/>
      <c r="G49" s="256">
        <f>LOOKUP(A49,'Հատված 6'!$A$14:$A$711,'Հատված 6'!$G$14:$G$711)</f>
        <v>0</v>
      </c>
      <c r="H49" s="256">
        <f>LOOKUP(A49,'Հատված 6'!$A$14:$A$711,'Հատված 6'!$H$14:$H$711)</f>
        <v>0</v>
      </c>
    </row>
    <row r="50" spans="1:8" s="72" customFormat="1" ht="15" customHeight="1">
      <c r="A50" s="406"/>
      <c r="B50" s="63"/>
      <c r="C50" s="69"/>
      <c r="D50" s="70"/>
      <c r="E50" s="68" t="s">
        <v>405</v>
      </c>
      <c r="F50" s="259"/>
      <c r="G50" s="256"/>
      <c r="H50" s="256"/>
    </row>
    <row r="51" spans="1:8" ht="17.25">
      <c r="A51" s="406">
        <v>2211</v>
      </c>
      <c r="B51" s="73" t="s">
        <v>100</v>
      </c>
      <c r="C51" s="74" t="s">
        <v>71</v>
      </c>
      <c r="D51" s="75" t="s">
        <v>71</v>
      </c>
      <c r="E51" s="68" t="s">
        <v>460</v>
      </c>
      <c r="F51" s="255"/>
      <c r="G51" s="256">
        <f>LOOKUP(A51,'Հատված 6'!$A$14:$A$711,'Հատված 6'!$G$14:$G$711)</f>
        <v>0</v>
      </c>
      <c r="H51" s="256">
        <f>LOOKUP(A51,'Հատված 6'!$A$14:$A$711,'Հատված 6'!$H$14:$H$711)</f>
        <v>0</v>
      </c>
    </row>
    <row r="52" spans="1:8" ht="17.25">
      <c r="A52" s="406">
        <v>2220</v>
      </c>
      <c r="B52" s="63" t="s">
        <v>100</v>
      </c>
      <c r="C52" s="69" t="s">
        <v>72</v>
      </c>
      <c r="D52" s="70" t="s">
        <v>70</v>
      </c>
      <c r="E52" s="71" t="s">
        <v>461</v>
      </c>
      <c r="F52" s="255"/>
      <c r="G52" s="256">
        <f>LOOKUP(A52,'Հատված 6'!$A$14:$A$711,'Հատված 6'!$G$14:$G$711)</f>
        <v>0</v>
      </c>
      <c r="H52" s="256">
        <f>LOOKUP(A52,'Հատված 6'!$A$14:$A$711,'Հատված 6'!$H$14:$H$711)</f>
        <v>0</v>
      </c>
    </row>
    <row r="53" spans="1:8" s="72" customFormat="1" ht="15" customHeight="1">
      <c r="A53" s="406"/>
      <c r="B53" s="63"/>
      <c r="C53" s="69"/>
      <c r="D53" s="70"/>
      <c r="E53" s="68" t="s">
        <v>405</v>
      </c>
      <c r="F53" s="259"/>
      <c r="G53" s="256"/>
      <c r="H53" s="256"/>
    </row>
    <row r="54" spans="1:8" ht="17.25">
      <c r="A54" s="406">
        <v>2221</v>
      </c>
      <c r="B54" s="73" t="s">
        <v>100</v>
      </c>
      <c r="C54" s="74" t="s">
        <v>72</v>
      </c>
      <c r="D54" s="75" t="s">
        <v>71</v>
      </c>
      <c r="E54" s="68" t="s">
        <v>462</v>
      </c>
      <c r="F54" s="255"/>
      <c r="G54" s="256">
        <f>LOOKUP(A54,'Հատված 6'!$A$14:$A$711,'Հատված 6'!$G$14:$G$711)</f>
        <v>0</v>
      </c>
      <c r="H54" s="256">
        <f>LOOKUP(A54,'Հատված 6'!$A$14:$A$711,'Հատված 6'!$H$14:$H$711)</f>
        <v>0</v>
      </c>
    </row>
    <row r="55" spans="1:8" ht="17.25">
      <c r="A55" s="406">
        <v>2230</v>
      </c>
      <c r="B55" s="63" t="s">
        <v>100</v>
      </c>
      <c r="C55" s="74" t="s">
        <v>659</v>
      </c>
      <c r="D55" s="75" t="s">
        <v>70</v>
      </c>
      <c r="E55" s="71" t="s">
        <v>463</v>
      </c>
      <c r="F55" s="255"/>
      <c r="G55" s="256">
        <f>LOOKUP(A55,'Հատված 6'!$A$14:$A$711,'Հատված 6'!$G$14:$G$711)</f>
        <v>0</v>
      </c>
      <c r="H55" s="256">
        <f>LOOKUP(A55,'Հատված 6'!$A$14:$A$711,'Հատված 6'!$H$14:$H$711)</f>
        <v>0</v>
      </c>
    </row>
    <row r="56" spans="1:8" s="72" customFormat="1" ht="15" customHeight="1">
      <c r="A56" s="406"/>
      <c r="B56" s="63"/>
      <c r="C56" s="69"/>
      <c r="D56" s="70"/>
      <c r="E56" s="68" t="s">
        <v>405</v>
      </c>
      <c r="F56" s="259"/>
      <c r="G56" s="256"/>
      <c r="H56" s="256"/>
    </row>
    <row r="57" spans="1:8" ht="17.25">
      <c r="A57" s="406">
        <v>2231</v>
      </c>
      <c r="B57" s="73" t="s">
        <v>100</v>
      </c>
      <c r="C57" s="74" t="s">
        <v>659</v>
      </c>
      <c r="D57" s="75" t="s">
        <v>71</v>
      </c>
      <c r="E57" s="68" t="s">
        <v>464</v>
      </c>
      <c r="F57" s="255"/>
      <c r="G57" s="256">
        <f>LOOKUP(A57,'Հատված 6'!$A$14:$A$711,'Հատված 6'!$G$14:$G$711)</f>
        <v>0</v>
      </c>
      <c r="H57" s="256">
        <f>LOOKUP(A57,'Հատված 6'!$A$14:$A$711,'Հատված 6'!$H$14:$H$711)</f>
        <v>0</v>
      </c>
    </row>
    <row r="58" spans="1:8" ht="27">
      <c r="A58" s="406">
        <v>2240</v>
      </c>
      <c r="B58" s="63" t="s">
        <v>100</v>
      </c>
      <c r="C58" s="69" t="s">
        <v>398</v>
      </c>
      <c r="D58" s="70" t="s">
        <v>70</v>
      </c>
      <c r="E58" s="71" t="s">
        <v>465</v>
      </c>
      <c r="F58" s="255"/>
      <c r="G58" s="256">
        <f>LOOKUP(A58,'Հատված 6'!$A$14:$A$711,'Հատված 6'!$G$14:$G$711)</f>
        <v>0</v>
      </c>
      <c r="H58" s="256">
        <f>LOOKUP(A58,'Հատված 6'!$A$14:$A$711,'Հատված 6'!$H$14:$H$711)</f>
        <v>0</v>
      </c>
    </row>
    <row r="59" spans="1:8" s="72" customFormat="1" ht="15" customHeight="1">
      <c r="A59" s="406"/>
      <c r="B59" s="63"/>
      <c r="C59" s="69"/>
      <c r="D59" s="70"/>
      <c r="E59" s="68" t="s">
        <v>405</v>
      </c>
      <c r="F59" s="259"/>
      <c r="G59" s="256"/>
      <c r="H59" s="256"/>
    </row>
    <row r="60" spans="1:8" ht="27">
      <c r="A60" s="406">
        <v>2241</v>
      </c>
      <c r="B60" s="73" t="s">
        <v>100</v>
      </c>
      <c r="C60" s="74" t="s">
        <v>398</v>
      </c>
      <c r="D60" s="75" t="s">
        <v>71</v>
      </c>
      <c r="E60" s="68" t="s">
        <v>465</v>
      </c>
      <c r="F60" s="255"/>
      <c r="G60" s="256">
        <f>LOOKUP(A60,'Հատված 6'!$A$14:$A$711,'Հատված 6'!$G$14:$G$711)</f>
        <v>0</v>
      </c>
      <c r="H60" s="256">
        <f>LOOKUP(A60,'Հատված 6'!$A$14:$A$711,'Հատված 6'!$H$14:$H$711)</f>
        <v>0</v>
      </c>
    </row>
    <row r="61" spans="1:8" s="72" customFormat="1" ht="15" customHeight="1">
      <c r="A61" s="406"/>
      <c r="B61" s="63"/>
      <c r="C61" s="69"/>
      <c r="D61" s="70"/>
      <c r="E61" s="68" t="s">
        <v>405</v>
      </c>
      <c r="F61" s="259"/>
      <c r="G61" s="256"/>
      <c r="H61" s="256"/>
    </row>
    <row r="62" spans="1:8" ht="17.25">
      <c r="A62" s="406">
        <v>2250</v>
      </c>
      <c r="B62" s="63" t="s">
        <v>100</v>
      </c>
      <c r="C62" s="69" t="s">
        <v>399</v>
      </c>
      <c r="D62" s="70" t="s">
        <v>70</v>
      </c>
      <c r="E62" s="71" t="s">
        <v>466</v>
      </c>
      <c r="F62" s="255"/>
      <c r="G62" s="256">
        <f>LOOKUP(A62,'Հատված 6'!$A$14:$A$711,'Հատված 6'!$G$14:$G$711)</f>
        <v>0</v>
      </c>
      <c r="H62" s="256">
        <f>LOOKUP(A62,'Հատված 6'!$A$14:$A$711,'Հատված 6'!$H$14:$H$711)</f>
        <v>0</v>
      </c>
    </row>
    <row r="63" spans="1:8" s="72" customFormat="1" ht="15" customHeight="1">
      <c r="A63" s="406"/>
      <c r="B63" s="63"/>
      <c r="C63" s="69"/>
      <c r="D63" s="70"/>
      <c r="E63" s="68" t="s">
        <v>405</v>
      </c>
      <c r="F63" s="259"/>
      <c r="G63" s="256"/>
      <c r="H63" s="256"/>
    </row>
    <row r="64" spans="1:8" ht="17.25">
      <c r="A64" s="406">
        <v>2251</v>
      </c>
      <c r="B64" s="73" t="s">
        <v>100</v>
      </c>
      <c r="C64" s="74" t="s">
        <v>399</v>
      </c>
      <c r="D64" s="75" t="s">
        <v>71</v>
      </c>
      <c r="E64" s="68" t="s">
        <v>466</v>
      </c>
      <c r="F64" s="255"/>
      <c r="G64" s="256">
        <f>LOOKUP(A64,'Հատված 6'!$A$14:$A$711,'Հատված 6'!$G$14:$G$711)</f>
        <v>0</v>
      </c>
      <c r="H64" s="256">
        <f>LOOKUP(A64,'Հատված 6'!$A$14:$A$711,'Հատված 6'!$H$14:$H$711)</f>
        <v>0</v>
      </c>
    </row>
    <row r="65" spans="1:8" s="67" customFormat="1" ht="76.5">
      <c r="A65" s="407">
        <v>2300</v>
      </c>
      <c r="B65" s="79" t="s">
        <v>101</v>
      </c>
      <c r="C65" s="69" t="s">
        <v>70</v>
      </c>
      <c r="D65" s="70" t="s">
        <v>70</v>
      </c>
      <c r="E65" s="80" t="s">
        <v>632</v>
      </c>
      <c r="F65" s="258"/>
      <c r="G65" s="256">
        <v>0</v>
      </c>
      <c r="H65" s="256">
        <f>LOOKUP(A65,'Հատված 6'!$A$14:$A$711,'Հատված 6'!$H$14:$H$711)</f>
        <v>0</v>
      </c>
    </row>
    <row r="66" spans="1:8" ht="13.5" customHeight="1">
      <c r="A66" s="405"/>
      <c r="B66" s="63"/>
      <c r="C66" s="64"/>
      <c r="D66" s="65"/>
      <c r="E66" s="68" t="s">
        <v>403</v>
      </c>
      <c r="F66" s="264"/>
      <c r="G66" s="256"/>
      <c r="H66" s="256"/>
    </row>
    <row r="67" spans="1:8" ht="17.25">
      <c r="A67" s="406">
        <v>2310</v>
      </c>
      <c r="B67" s="79" t="s">
        <v>101</v>
      </c>
      <c r="C67" s="69" t="s">
        <v>71</v>
      </c>
      <c r="D67" s="70" t="s">
        <v>70</v>
      </c>
      <c r="E67" s="71" t="s">
        <v>467</v>
      </c>
      <c r="F67" s="255"/>
      <c r="G67" s="256">
        <f>LOOKUP(A67,'Հատված 6'!$A$14:$A$711,'Հատված 6'!$G$14:$G$711)</f>
        <v>0</v>
      </c>
      <c r="H67" s="256">
        <f>LOOKUP(A67,'Հատված 6'!$A$14:$A$711,'Հատված 6'!$H$14:$H$711)</f>
        <v>0</v>
      </c>
    </row>
    <row r="68" spans="1:8" s="72" customFormat="1" ht="15" customHeight="1">
      <c r="A68" s="406"/>
      <c r="B68" s="63"/>
      <c r="C68" s="69"/>
      <c r="D68" s="70"/>
      <c r="E68" s="68" t="s">
        <v>405</v>
      </c>
      <c r="F68" s="259"/>
      <c r="G68" s="256"/>
      <c r="H68" s="256"/>
    </row>
    <row r="69" spans="1:8" ht="17.25">
      <c r="A69" s="406">
        <v>2311</v>
      </c>
      <c r="B69" s="81" t="s">
        <v>101</v>
      </c>
      <c r="C69" s="74" t="s">
        <v>71</v>
      </c>
      <c r="D69" s="75" t="s">
        <v>71</v>
      </c>
      <c r="E69" s="68" t="s">
        <v>468</v>
      </c>
      <c r="F69" s="255"/>
      <c r="G69" s="256">
        <f>LOOKUP(A69,'Հատված 6'!$A$14:$A$711,'Հատված 6'!$G$14:$G$711)</f>
        <v>0</v>
      </c>
      <c r="H69" s="256">
        <f>LOOKUP(A69,'Հատված 6'!$A$14:$A$711,'Հատված 6'!$H$14:$H$711)</f>
        <v>0</v>
      </c>
    </row>
    <row r="70" spans="1:8" ht="17.25">
      <c r="A70" s="406">
        <v>2312</v>
      </c>
      <c r="B70" s="81" t="s">
        <v>101</v>
      </c>
      <c r="C70" s="74" t="s">
        <v>71</v>
      </c>
      <c r="D70" s="75" t="s">
        <v>72</v>
      </c>
      <c r="E70" s="68" t="s">
        <v>469</v>
      </c>
      <c r="F70" s="255"/>
      <c r="G70" s="256">
        <f>LOOKUP(A70,'Հատված 6'!$A$14:$A$711,'Հատված 6'!$G$14:$G$711)</f>
        <v>0</v>
      </c>
      <c r="H70" s="256">
        <f>LOOKUP(A70,'Հատված 6'!$A$14:$A$711,'Հատված 6'!$H$14:$H$711)</f>
        <v>0</v>
      </c>
    </row>
    <row r="71" spans="1:8" ht="17.25">
      <c r="A71" s="406">
        <v>2313</v>
      </c>
      <c r="B71" s="81" t="s">
        <v>101</v>
      </c>
      <c r="C71" s="74" t="s">
        <v>71</v>
      </c>
      <c r="D71" s="75" t="s">
        <v>659</v>
      </c>
      <c r="E71" s="68" t="s">
        <v>470</v>
      </c>
      <c r="F71" s="255"/>
      <c r="G71" s="256">
        <f>LOOKUP(A71,'Հատված 6'!$A$14:$A$711,'Հատված 6'!$G$14:$G$711)</f>
        <v>0</v>
      </c>
      <c r="H71" s="256">
        <f>LOOKUP(A71,'Հատված 6'!$A$14:$A$711,'Հատված 6'!$H$14:$H$711)</f>
        <v>0</v>
      </c>
    </row>
    <row r="72" spans="1:8" ht="17.25">
      <c r="A72" s="406">
        <v>2320</v>
      </c>
      <c r="B72" s="79" t="s">
        <v>101</v>
      </c>
      <c r="C72" s="69" t="s">
        <v>72</v>
      </c>
      <c r="D72" s="70" t="s">
        <v>70</v>
      </c>
      <c r="E72" s="71" t="s">
        <v>471</v>
      </c>
      <c r="F72" s="255"/>
      <c r="G72" s="256">
        <f>LOOKUP(A72,'Հատված 6'!$A$14:$A$711,'Հատված 6'!$G$14:$G$711)</f>
        <v>0</v>
      </c>
      <c r="H72" s="256">
        <f>LOOKUP(A72,'Հատված 6'!$A$14:$A$711,'Հատված 6'!$H$14:$H$711)</f>
        <v>0</v>
      </c>
    </row>
    <row r="73" spans="1:8" s="72" customFormat="1" ht="15" customHeight="1">
      <c r="A73" s="406"/>
      <c r="B73" s="63"/>
      <c r="C73" s="69"/>
      <c r="D73" s="70"/>
      <c r="E73" s="68" t="s">
        <v>405</v>
      </c>
      <c r="F73" s="259"/>
      <c r="G73" s="256"/>
      <c r="H73" s="256"/>
    </row>
    <row r="74" spans="1:8" ht="17.25">
      <c r="A74" s="406">
        <v>2321</v>
      </c>
      <c r="B74" s="81" t="s">
        <v>101</v>
      </c>
      <c r="C74" s="74" t="s">
        <v>72</v>
      </c>
      <c r="D74" s="75" t="s">
        <v>71</v>
      </c>
      <c r="E74" s="68" t="s">
        <v>472</v>
      </c>
      <c r="F74" s="255"/>
      <c r="G74" s="256">
        <f>LOOKUP(A74,'Հատված 6'!$A$14:$A$711,'Հատված 6'!$G$14:$G$711)</f>
        <v>0</v>
      </c>
      <c r="H74" s="256">
        <f>LOOKUP(A74,'Հատված 6'!$A$14:$A$711,'Հատված 6'!$H$14:$H$711)</f>
        <v>0</v>
      </c>
    </row>
    <row r="75" spans="1:8" ht="27">
      <c r="A75" s="406">
        <v>2330</v>
      </c>
      <c r="B75" s="79" t="s">
        <v>101</v>
      </c>
      <c r="C75" s="69" t="s">
        <v>659</v>
      </c>
      <c r="D75" s="70" t="s">
        <v>70</v>
      </c>
      <c r="E75" s="71" t="s">
        <v>473</v>
      </c>
      <c r="F75" s="255"/>
      <c r="G75" s="256">
        <f>LOOKUP(A75,'Հատված 6'!$A$14:$A$711,'Հատված 6'!$G$14:$G$711)</f>
        <v>0</v>
      </c>
      <c r="H75" s="256">
        <f>LOOKUP(A75,'Հատված 6'!$A$14:$A$711,'Հատված 6'!$H$14:$H$711)</f>
        <v>0</v>
      </c>
    </row>
    <row r="76" spans="1:8" s="72" customFormat="1" ht="15" customHeight="1">
      <c r="A76" s="406"/>
      <c r="B76" s="63"/>
      <c r="C76" s="69"/>
      <c r="D76" s="70"/>
      <c r="E76" s="68" t="s">
        <v>405</v>
      </c>
      <c r="F76" s="259"/>
      <c r="G76" s="256"/>
      <c r="H76" s="256"/>
    </row>
    <row r="77" spans="1:8" ht="17.25">
      <c r="A77" s="406">
        <v>2331</v>
      </c>
      <c r="B77" s="81" t="s">
        <v>101</v>
      </c>
      <c r="C77" s="74" t="s">
        <v>659</v>
      </c>
      <c r="D77" s="75" t="s">
        <v>71</v>
      </c>
      <c r="E77" s="68" t="s">
        <v>474</v>
      </c>
      <c r="F77" s="255"/>
      <c r="G77" s="256">
        <f>LOOKUP(A77,'Հատված 6'!$A$14:$A$711,'Հատված 6'!$G$14:$G$711)</f>
        <v>0</v>
      </c>
      <c r="H77" s="256">
        <f>LOOKUP(A77,'Հատված 6'!$A$14:$A$711,'Հատված 6'!$H$14:$H$711)</f>
        <v>0</v>
      </c>
    </row>
    <row r="78" spans="1:8" ht="17.25">
      <c r="A78" s="406">
        <v>2332</v>
      </c>
      <c r="B78" s="81" t="s">
        <v>101</v>
      </c>
      <c r="C78" s="74" t="s">
        <v>659</v>
      </c>
      <c r="D78" s="75" t="s">
        <v>72</v>
      </c>
      <c r="E78" s="68" t="s">
        <v>475</v>
      </c>
      <c r="F78" s="255"/>
      <c r="G78" s="256">
        <f>LOOKUP(A78,'Հատված 6'!$A$14:$A$711,'Հատված 6'!$G$14:$G$711)</f>
        <v>0</v>
      </c>
      <c r="H78" s="256">
        <f>LOOKUP(A78,'Հատված 6'!$A$14:$A$711,'Հատված 6'!$H$14:$H$711)</f>
        <v>0</v>
      </c>
    </row>
    <row r="79" spans="1:8" ht="17.25">
      <c r="A79" s="406">
        <v>2340</v>
      </c>
      <c r="B79" s="79" t="s">
        <v>101</v>
      </c>
      <c r="C79" s="69" t="s">
        <v>398</v>
      </c>
      <c r="D79" s="70" t="s">
        <v>70</v>
      </c>
      <c r="E79" s="71" t="s">
        <v>476</v>
      </c>
      <c r="F79" s="255"/>
      <c r="G79" s="256">
        <f>LOOKUP(A79,'Հատված 6'!$A$14:$A$711,'Հատված 6'!$G$14:$G$711)</f>
        <v>0</v>
      </c>
      <c r="H79" s="256">
        <f>LOOKUP(A79,'Հատված 6'!$A$14:$A$711,'Հատված 6'!$H$14:$H$711)</f>
        <v>0</v>
      </c>
    </row>
    <row r="80" spans="1:8" s="72" customFormat="1" ht="15" customHeight="1">
      <c r="A80" s="406"/>
      <c r="B80" s="63"/>
      <c r="C80" s="69"/>
      <c r="D80" s="70"/>
      <c r="E80" s="68" t="s">
        <v>405</v>
      </c>
      <c r="F80" s="259"/>
      <c r="G80" s="256"/>
      <c r="H80" s="256"/>
    </row>
    <row r="81" spans="1:8" ht="17.25">
      <c r="A81" s="406">
        <v>2341</v>
      </c>
      <c r="B81" s="81" t="s">
        <v>101</v>
      </c>
      <c r="C81" s="74" t="s">
        <v>398</v>
      </c>
      <c r="D81" s="75" t="s">
        <v>71</v>
      </c>
      <c r="E81" s="68" t="s">
        <v>476</v>
      </c>
      <c r="F81" s="255"/>
      <c r="G81" s="256">
        <f>LOOKUP(A81,'Հատված 6'!$A$14:$A$711,'Հատված 6'!$G$14:$G$711)</f>
        <v>0</v>
      </c>
      <c r="H81" s="256">
        <f>LOOKUP(A81,'Հատված 6'!$A$14:$A$711,'Հատված 6'!$H$14:$H$711)</f>
        <v>0</v>
      </c>
    </row>
    <row r="82" spans="1:8" ht="17.25">
      <c r="A82" s="406">
        <v>2350</v>
      </c>
      <c r="B82" s="79" t="s">
        <v>101</v>
      </c>
      <c r="C82" s="69" t="s">
        <v>399</v>
      </c>
      <c r="D82" s="70" t="s">
        <v>70</v>
      </c>
      <c r="E82" s="71" t="s">
        <v>477</v>
      </c>
      <c r="F82" s="255"/>
      <c r="G82" s="256">
        <f>LOOKUP(A82,'Հատված 6'!$A$14:$A$711,'Հատված 6'!$G$14:$G$711)</f>
        <v>0</v>
      </c>
      <c r="H82" s="256">
        <f>LOOKUP(A82,'Հատված 6'!$A$14:$A$711,'Հատված 6'!$H$14:$H$711)</f>
        <v>0</v>
      </c>
    </row>
    <row r="83" spans="1:8" s="72" customFormat="1" ht="15" customHeight="1">
      <c r="A83" s="406"/>
      <c r="B83" s="63"/>
      <c r="C83" s="69"/>
      <c r="D83" s="70"/>
      <c r="E83" s="68" t="s">
        <v>405</v>
      </c>
      <c r="F83" s="259"/>
      <c r="G83" s="256"/>
      <c r="H83" s="256"/>
    </row>
    <row r="84" spans="1:8" ht="17.25">
      <c r="A84" s="406">
        <v>2351</v>
      </c>
      <c r="B84" s="81" t="s">
        <v>101</v>
      </c>
      <c r="C84" s="74" t="s">
        <v>399</v>
      </c>
      <c r="D84" s="75" t="s">
        <v>71</v>
      </c>
      <c r="E84" s="68" t="s">
        <v>478</v>
      </c>
      <c r="F84" s="255"/>
      <c r="G84" s="256">
        <f>LOOKUP(A84,'Հատված 6'!$A$14:$A$711,'Հատված 6'!$G$14:$G$711)</f>
        <v>0</v>
      </c>
      <c r="H84" s="256">
        <f>LOOKUP(A84,'Հատված 6'!$A$14:$A$711,'Հատված 6'!$H$14:$H$711)</f>
        <v>0</v>
      </c>
    </row>
    <row r="85" spans="1:8" ht="40.5">
      <c r="A85" s="406">
        <v>2360</v>
      </c>
      <c r="B85" s="79" t="s">
        <v>101</v>
      </c>
      <c r="C85" s="69" t="s">
        <v>400</v>
      </c>
      <c r="D85" s="70" t="s">
        <v>70</v>
      </c>
      <c r="E85" s="71" t="s">
        <v>479</v>
      </c>
      <c r="F85" s="255"/>
      <c r="G85" s="256">
        <f>LOOKUP(A85,'Հատված 6'!$A$14:$A$711,'Հատված 6'!$G$14:$G$711)</f>
        <v>0</v>
      </c>
      <c r="H85" s="256">
        <f>LOOKUP(A85,'Հատված 6'!$A$14:$A$711,'Հատված 6'!$H$14:$H$711)</f>
        <v>0</v>
      </c>
    </row>
    <row r="86" spans="1:8" s="72" customFormat="1" ht="15" customHeight="1">
      <c r="A86" s="406"/>
      <c r="B86" s="63"/>
      <c r="C86" s="69"/>
      <c r="D86" s="70"/>
      <c r="E86" s="68" t="s">
        <v>405</v>
      </c>
      <c r="F86" s="259"/>
      <c r="G86" s="256"/>
      <c r="H86" s="256"/>
    </row>
    <row r="87" spans="1:8" ht="40.5">
      <c r="A87" s="406">
        <v>2361</v>
      </c>
      <c r="B87" s="81" t="s">
        <v>101</v>
      </c>
      <c r="C87" s="74" t="s">
        <v>400</v>
      </c>
      <c r="D87" s="75" t="s">
        <v>71</v>
      </c>
      <c r="E87" s="68" t="s">
        <v>479</v>
      </c>
      <c r="F87" s="255"/>
      <c r="G87" s="256">
        <f>LOOKUP(A87,'Հատված 6'!$A$14:$A$711,'Հատված 6'!$G$14:$G$711)</f>
        <v>0</v>
      </c>
      <c r="H87" s="256">
        <f>LOOKUP(A87,'Հատված 6'!$A$14:$A$711,'Հատված 6'!$H$14:$H$711)</f>
        <v>0</v>
      </c>
    </row>
    <row r="88" spans="1:8" ht="27">
      <c r="A88" s="406">
        <v>2370</v>
      </c>
      <c r="B88" s="79" t="s">
        <v>101</v>
      </c>
      <c r="C88" s="69" t="s">
        <v>401</v>
      </c>
      <c r="D88" s="70" t="s">
        <v>70</v>
      </c>
      <c r="E88" s="71" t="s">
        <v>480</v>
      </c>
      <c r="F88" s="255"/>
      <c r="G88" s="256">
        <f>LOOKUP(A88,'Հատված 6'!$A$14:$A$711,'Հատված 6'!$G$14:$G$711)</f>
        <v>0</v>
      </c>
      <c r="H88" s="256">
        <f>LOOKUP(A88,'Հատված 6'!$A$14:$A$711,'Հատված 6'!$H$14:$H$711)</f>
        <v>0</v>
      </c>
    </row>
    <row r="89" spans="1:8" s="72" customFormat="1" ht="15" customHeight="1">
      <c r="A89" s="406"/>
      <c r="B89" s="63"/>
      <c r="C89" s="69"/>
      <c r="D89" s="70"/>
      <c r="E89" s="68" t="s">
        <v>405</v>
      </c>
      <c r="F89" s="259"/>
      <c r="G89" s="256"/>
      <c r="H89" s="256"/>
    </row>
    <row r="90" spans="1:8" ht="27">
      <c r="A90" s="406">
        <v>2371</v>
      </c>
      <c r="B90" s="81" t="s">
        <v>101</v>
      </c>
      <c r="C90" s="74" t="s">
        <v>401</v>
      </c>
      <c r="D90" s="75" t="s">
        <v>71</v>
      </c>
      <c r="E90" s="68" t="s">
        <v>481</v>
      </c>
      <c r="F90" s="255"/>
      <c r="G90" s="256">
        <f>LOOKUP(A90,'Հատված 6'!$A$14:$A$711,'Հատված 6'!$G$14:$G$711)</f>
        <v>0</v>
      </c>
      <c r="H90" s="256">
        <f>LOOKUP(A90,'Հատված 6'!$A$14:$A$711,'Հատված 6'!$H$14:$H$711)</f>
        <v>0</v>
      </c>
    </row>
    <row r="91" spans="1:8" s="67" customFormat="1" ht="63">
      <c r="A91" s="407">
        <v>2400</v>
      </c>
      <c r="B91" s="79" t="s">
        <v>102</v>
      </c>
      <c r="C91" s="69" t="s">
        <v>70</v>
      </c>
      <c r="D91" s="70" t="s">
        <v>70</v>
      </c>
      <c r="E91" s="80" t="s">
        <v>633</v>
      </c>
      <c r="F91" s="262">
        <f>+G91+H91</f>
        <v>401609000</v>
      </c>
      <c r="G91" s="256">
        <v>0</v>
      </c>
      <c r="H91" s="256">
        <f>LOOKUP(A91,'Հատված 6'!$A$14:$A$711,'Հատված 6'!$H$14:$H$711)</f>
        <v>401609000</v>
      </c>
    </row>
    <row r="92" spans="1:8" ht="13.5" customHeight="1">
      <c r="A92" s="405"/>
      <c r="B92" s="63"/>
      <c r="C92" s="64"/>
      <c r="D92" s="65"/>
      <c r="E92" s="68" t="s">
        <v>403</v>
      </c>
      <c r="F92" s="264"/>
      <c r="G92" s="256"/>
      <c r="H92" s="256"/>
    </row>
    <row r="93" spans="1:8" ht="27">
      <c r="A93" s="406">
        <v>2410</v>
      </c>
      <c r="B93" s="79" t="s">
        <v>102</v>
      </c>
      <c r="C93" s="69" t="s">
        <v>71</v>
      </c>
      <c r="D93" s="70" t="s">
        <v>70</v>
      </c>
      <c r="E93" s="71" t="s">
        <v>482</v>
      </c>
      <c r="F93" s="255"/>
      <c r="G93" s="256">
        <f>LOOKUP(A93,'Հատված 6'!$A$14:$A$711,'Հատված 6'!$G$14:$G$711)</f>
        <v>0</v>
      </c>
      <c r="H93" s="256">
        <f>LOOKUP(A93,'Հատված 6'!$A$14:$A$711,'Հատված 6'!$H$14:$H$711)</f>
        <v>0</v>
      </c>
    </row>
    <row r="94" spans="1:8" s="72" customFormat="1" ht="15" customHeight="1">
      <c r="A94" s="406"/>
      <c r="B94" s="63"/>
      <c r="C94" s="69"/>
      <c r="D94" s="70"/>
      <c r="E94" s="68" t="s">
        <v>405</v>
      </c>
      <c r="F94" s="259"/>
      <c r="G94" s="256"/>
      <c r="H94" s="256"/>
    </row>
    <row r="95" spans="1:8" ht="27">
      <c r="A95" s="406">
        <v>2411</v>
      </c>
      <c r="B95" s="81" t="s">
        <v>102</v>
      </c>
      <c r="C95" s="74" t="s">
        <v>71</v>
      </c>
      <c r="D95" s="75" t="s">
        <v>71</v>
      </c>
      <c r="E95" s="68" t="s">
        <v>483</v>
      </c>
      <c r="F95" s="255"/>
      <c r="G95" s="256">
        <f>LOOKUP(A95,'Հատված 6'!$A$14:$A$711,'Հատված 6'!$G$14:$G$711)</f>
        <v>0</v>
      </c>
      <c r="H95" s="256">
        <f>LOOKUP(A95,'Հատված 6'!$A$14:$A$711,'Հատված 6'!$H$14:$H$711)</f>
        <v>0</v>
      </c>
    </row>
    <row r="96" spans="1:8" ht="27">
      <c r="A96" s="406">
        <v>2412</v>
      </c>
      <c r="B96" s="81" t="s">
        <v>102</v>
      </c>
      <c r="C96" s="74" t="s">
        <v>71</v>
      </c>
      <c r="D96" s="75" t="s">
        <v>72</v>
      </c>
      <c r="E96" s="68" t="s">
        <v>484</v>
      </c>
      <c r="F96" s="255"/>
      <c r="G96" s="256">
        <f>LOOKUP(A96,'Հատված 6'!$A$14:$A$711,'Հատված 6'!$G$14:$G$711)</f>
        <v>0</v>
      </c>
      <c r="H96" s="256">
        <f>LOOKUP(A96,'Հատված 6'!$A$14:$A$711,'Հատված 6'!$H$14:$H$711)</f>
        <v>0</v>
      </c>
    </row>
    <row r="97" spans="1:8" ht="27">
      <c r="A97" s="406">
        <v>2420</v>
      </c>
      <c r="B97" s="79" t="s">
        <v>102</v>
      </c>
      <c r="C97" s="69" t="s">
        <v>72</v>
      </c>
      <c r="D97" s="70" t="s">
        <v>70</v>
      </c>
      <c r="E97" s="71" t="s">
        <v>485</v>
      </c>
      <c r="F97" s="255"/>
      <c r="G97" s="256">
        <f>LOOKUP(A97,'Հատված 6'!$A$14:$A$711,'Հատված 6'!$G$14:$G$711)</f>
        <v>0</v>
      </c>
      <c r="H97" s="256">
        <f>LOOKUP(A97,'Հատված 6'!$A$14:$A$711,'Հատված 6'!$H$14:$H$711)</f>
        <v>0</v>
      </c>
    </row>
    <row r="98" spans="1:8" s="72" customFormat="1" ht="15" customHeight="1">
      <c r="A98" s="406"/>
      <c r="B98" s="63"/>
      <c r="C98" s="69"/>
      <c r="D98" s="70"/>
      <c r="E98" s="68" t="s">
        <v>405</v>
      </c>
      <c r="F98" s="259"/>
      <c r="G98" s="256"/>
      <c r="H98" s="256"/>
    </row>
    <row r="99" spans="1:8" ht="17.25">
      <c r="A99" s="406">
        <v>2421</v>
      </c>
      <c r="B99" s="81" t="s">
        <v>102</v>
      </c>
      <c r="C99" s="74" t="s">
        <v>72</v>
      </c>
      <c r="D99" s="75" t="s">
        <v>71</v>
      </c>
      <c r="E99" s="68" t="s">
        <v>486</v>
      </c>
      <c r="F99" s="255"/>
      <c r="G99" s="256">
        <f>LOOKUP(A99,'Հատված 6'!$A$14:$A$711,'Հատված 6'!$G$14:$G$711)</f>
        <v>0</v>
      </c>
      <c r="H99" s="256">
        <f>LOOKUP(A99,'Հատված 6'!$A$14:$A$711,'Հատված 6'!$H$14:$H$711)</f>
        <v>0</v>
      </c>
    </row>
    <row r="100" spans="1:8" ht="17.25">
      <c r="A100" s="406">
        <v>2422</v>
      </c>
      <c r="B100" s="81" t="s">
        <v>102</v>
      </c>
      <c r="C100" s="74" t="s">
        <v>72</v>
      </c>
      <c r="D100" s="75" t="s">
        <v>72</v>
      </c>
      <c r="E100" s="68" t="s">
        <v>487</v>
      </c>
      <c r="F100" s="255"/>
      <c r="G100" s="256">
        <f>LOOKUP(A100,'Հատված 6'!$A$14:$A$711,'Հատված 6'!$G$14:$G$711)</f>
        <v>0</v>
      </c>
      <c r="H100" s="256">
        <f>LOOKUP(A100,'Հատված 6'!$A$14:$A$711,'Հատված 6'!$H$14:$H$711)</f>
        <v>0</v>
      </c>
    </row>
    <row r="101" spans="1:8" ht="17.25">
      <c r="A101" s="406">
        <v>2423</v>
      </c>
      <c r="B101" s="81" t="s">
        <v>102</v>
      </c>
      <c r="C101" s="74" t="s">
        <v>72</v>
      </c>
      <c r="D101" s="75" t="s">
        <v>659</v>
      </c>
      <c r="E101" s="68" t="s">
        <v>488</v>
      </c>
      <c r="F101" s="255"/>
      <c r="G101" s="256">
        <f>LOOKUP(A101,'Հատված 6'!$A$14:$A$711,'Հատված 6'!$G$14:$G$711)</f>
        <v>0</v>
      </c>
      <c r="H101" s="256">
        <f>LOOKUP(A101,'Հատված 6'!$A$14:$A$711,'Հատված 6'!$H$14:$H$711)</f>
        <v>0</v>
      </c>
    </row>
    <row r="102" spans="1:8" ht="17.25">
      <c r="A102" s="406">
        <v>2424</v>
      </c>
      <c r="B102" s="81" t="s">
        <v>102</v>
      </c>
      <c r="C102" s="74" t="s">
        <v>72</v>
      </c>
      <c r="D102" s="75" t="s">
        <v>398</v>
      </c>
      <c r="E102" s="68" t="s">
        <v>489</v>
      </c>
      <c r="F102" s="255"/>
      <c r="G102" s="256">
        <f>LOOKUP(A102,'Հատված 6'!$A$14:$A$711,'Հատված 6'!$G$14:$G$711)</f>
        <v>0</v>
      </c>
      <c r="H102" s="256">
        <f>LOOKUP(A102,'Հատված 6'!$A$14:$A$711,'Հատված 6'!$H$14:$H$711)</f>
        <v>0</v>
      </c>
    </row>
    <row r="103" spans="1:8" ht="17.25">
      <c r="A103" s="406">
        <v>2430</v>
      </c>
      <c r="B103" s="79" t="s">
        <v>102</v>
      </c>
      <c r="C103" s="69" t="s">
        <v>659</v>
      </c>
      <c r="D103" s="70" t="s">
        <v>70</v>
      </c>
      <c r="E103" s="71" t="s">
        <v>490</v>
      </c>
      <c r="F103" s="255"/>
      <c r="G103" s="256">
        <f>LOOKUP(A103,'Հատված 6'!$A$14:$A$711,'Հատված 6'!$G$14:$G$711)</f>
        <v>0</v>
      </c>
      <c r="H103" s="256">
        <f>LOOKUP(A103,'Հատված 6'!$A$14:$A$711,'Հատված 6'!$H$14:$H$711)</f>
        <v>0</v>
      </c>
    </row>
    <row r="104" spans="1:8" s="72" customFormat="1" ht="15" customHeight="1">
      <c r="A104" s="406"/>
      <c r="B104" s="63"/>
      <c r="C104" s="69"/>
      <c r="D104" s="70"/>
      <c r="E104" s="68" t="s">
        <v>405</v>
      </c>
      <c r="F104" s="259"/>
      <c r="G104" s="256"/>
      <c r="H104" s="256"/>
    </row>
    <row r="105" spans="1:8" ht="17.25">
      <c r="A105" s="406">
        <v>2431</v>
      </c>
      <c r="B105" s="81" t="s">
        <v>102</v>
      </c>
      <c r="C105" s="74" t="s">
        <v>659</v>
      </c>
      <c r="D105" s="75" t="s">
        <v>71</v>
      </c>
      <c r="E105" s="68" t="s">
        <v>491</v>
      </c>
      <c r="F105" s="255"/>
      <c r="G105" s="256">
        <f>LOOKUP(A105,'Հատված 6'!$A$14:$A$711,'Հատված 6'!$G$14:$G$711)</f>
        <v>0</v>
      </c>
      <c r="H105" s="256">
        <f>LOOKUP(A105,'Հատված 6'!$A$14:$A$711,'Հատված 6'!$H$14:$H$711)</f>
        <v>0</v>
      </c>
    </row>
    <row r="106" spans="1:8" ht="17.25">
      <c r="A106" s="406">
        <v>2432</v>
      </c>
      <c r="B106" s="81" t="s">
        <v>102</v>
      </c>
      <c r="C106" s="74" t="s">
        <v>659</v>
      </c>
      <c r="D106" s="75" t="s">
        <v>72</v>
      </c>
      <c r="E106" s="68" t="s">
        <v>492</v>
      </c>
      <c r="F106" s="255"/>
      <c r="G106" s="256">
        <f>LOOKUP(A106,'Հատված 6'!$A$14:$A$711,'Հատված 6'!$G$14:$G$711)</f>
        <v>0</v>
      </c>
      <c r="H106" s="256">
        <f>LOOKUP(A106,'Հատված 6'!$A$14:$A$711,'Հատված 6'!$H$14:$H$711)</f>
        <v>0</v>
      </c>
    </row>
    <row r="107" spans="1:8" ht="17.25">
      <c r="A107" s="406">
        <v>2433</v>
      </c>
      <c r="B107" s="81" t="s">
        <v>102</v>
      </c>
      <c r="C107" s="74" t="s">
        <v>659</v>
      </c>
      <c r="D107" s="75" t="s">
        <v>659</v>
      </c>
      <c r="E107" s="68" t="s">
        <v>493</v>
      </c>
      <c r="F107" s="255"/>
      <c r="G107" s="256">
        <f>LOOKUP(A107,'Հատված 6'!$A$14:$A$711,'Հատված 6'!$G$14:$G$711)</f>
        <v>0</v>
      </c>
      <c r="H107" s="256">
        <f>LOOKUP(A107,'Հատված 6'!$A$14:$A$711,'Հատված 6'!$H$14:$H$711)</f>
        <v>0</v>
      </c>
    </row>
    <row r="108" spans="1:8" ht="17.25">
      <c r="A108" s="406">
        <v>2434</v>
      </c>
      <c r="B108" s="81" t="s">
        <v>102</v>
      </c>
      <c r="C108" s="74" t="s">
        <v>659</v>
      </c>
      <c r="D108" s="75" t="s">
        <v>398</v>
      </c>
      <c r="E108" s="68" t="s">
        <v>494</v>
      </c>
      <c r="F108" s="255"/>
      <c r="G108" s="256">
        <f>LOOKUP(A108,'Հատված 6'!$A$14:$A$711,'Հատված 6'!$G$14:$G$711)</f>
        <v>0</v>
      </c>
      <c r="H108" s="256">
        <f>LOOKUP(A108,'Հատված 6'!$A$14:$A$711,'Հատված 6'!$H$14:$H$711)</f>
        <v>0</v>
      </c>
    </row>
    <row r="109" spans="1:8" ht="17.25">
      <c r="A109" s="406">
        <v>2435</v>
      </c>
      <c r="B109" s="81" t="s">
        <v>102</v>
      </c>
      <c r="C109" s="74" t="s">
        <v>659</v>
      </c>
      <c r="D109" s="75" t="s">
        <v>399</v>
      </c>
      <c r="E109" s="68" t="s">
        <v>495</v>
      </c>
      <c r="F109" s="255"/>
      <c r="G109" s="256">
        <f>LOOKUP(A109,'Հատված 6'!$A$14:$A$711,'Հատված 6'!$G$14:$G$711)</f>
        <v>0</v>
      </c>
      <c r="H109" s="256">
        <f>LOOKUP(A109,'Հատված 6'!$A$14:$A$711,'Հատված 6'!$H$14:$H$711)</f>
        <v>0</v>
      </c>
    </row>
    <row r="110" spans="1:8" ht="17.25">
      <c r="A110" s="406">
        <v>2436</v>
      </c>
      <c r="B110" s="81" t="s">
        <v>102</v>
      </c>
      <c r="C110" s="74" t="s">
        <v>659</v>
      </c>
      <c r="D110" s="75" t="s">
        <v>400</v>
      </c>
      <c r="E110" s="68" t="s">
        <v>496</v>
      </c>
      <c r="F110" s="255"/>
      <c r="G110" s="256">
        <f>LOOKUP(A110,'Հատված 6'!$A$14:$A$711,'Հատված 6'!$G$14:$G$711)</f>
        <v>0</v>
      </c>
      <c r="H110" s="256">
        <f>LOOKUP(A110,'Հատված 6'!$A$14:$A$711,'Հատված 6'!$H$14:$H$711)</f>
        <v>0</v>
      </c>
    </row>
    <row r="111" spans="1:8" ht="27">
      <c r="A111" s="406">
        <v>2440</v>
      </c>
      <c r="B111" s="79" t="s">
        <v>102</v>
      </c>
      <c r="C111" s="69" t="s">
        <v>398</v>
      </c>
      <c r="D111" s="70" t="s">
        <v>70</v>
      </c>
      <c r="E111" s="71" t="s">
        <v>497</v>
      </c>
      <c r="F111" s="255"/>
      <c r="G111" s="256">
        <f>LOOKUP(A111,'Հատված 6'!$A$14:$A$711,'Հատված 6'!$G$14:$G$711)</f>
        <v>0</v>
      </c>
      <c r="H111" s="256">
        <f>LOOKUP(A111,'Հատված 6'!$A$14:$A$711,'Հատված 6'!$H$14:$H$711)</f>
        <v>0</v>
      </c>
    </row>
    <row r="112" spans="1:8" s="72" customFormat="1" ht="15" customHeight="1">
      <c r="A112" s="406"/>
      <c r="B112" s="63"/>
      <c r="C112" s="69"/>
      <c r="D112" s="70"/>
      <c r="E112" s="68" t="s">
        <v>405</v>
      </c>
      <c r="F112" s="259"/>
      <c r="G112" s="256"/>
      <c r="H112" s="256"/>
    </row>
    <row r="113" spans="1:8" ht="27">
      <c r="A113" s="406">
        <v>2441</v>
      </c>
      <c r="B113" s="81" t="s">
        <v>102</v>
      </c>
      <c r="C113" s="74" t="s">
        <v>398</v>
      </c>
      <c r="D113" s="75" t="s">
        <v>71</v>
      </c>
      <c r="E113" s="68" t="s">
        <v>498</v>
      </c>
      <c r="F113" s="255"/>
      <c r="G113" s="256">
        <f>LOOKUP(A113,'Հատված 6'!$A$14:$A$711,'Հատված 6'!$G$14:$G$711)</f>
        <v>0</v>
      </c>
      <c r="H113" s="256">
        <f>LOOKUP(A113,'Հատված 6'!$A$14:$A$711,'Հատված 6'!$H$14:$H$711)</f>
        <v>0</v>
      </c>
    </row>
    <row r="114" spans="1:8" ht="17.25">
      <c r="A114" s="406">
        <v>2442</v>
      </c>
      <c r="B114" s="81" t="s">
        <v>102</v>
      </c>
      <c r="C114" s="74" t="s">
        <v>398</v>
      </c>
      <c r="D114" s="75" t="s">
        <v>72</v>
      </c>
      <c r="E114" s="68" t="s">
        <v>499</v>
      </c>
      <c r="F114" s="255"/>
      <c r="G114" s="256">
        <f>LOOKUP(A114,'Հատված 6'!$A$14:$A$711,'Հատված 6'!$G$14:$G$711)</f>
        <v>0</v>
      </c>
      <c r="H114" s="256">
        <f>LOOKUP(A114,'Հատված 6'!$A$14:$A$711,'Հատված 6'!$H$14:$H$711)</f>
        <v>0</v>
      </c>
    </row>
    <row r="115" spans="1:8" ht="17.25">
      <c r="A115" s="406">
        <v>2443</v>
      </c>
      <c r="B115" s="81" t="s">
        <v>102</v>
      </c>
      <c r="C115" s="74" t="s">
        <v>398</v>
      </c>
      <c r="D115" s="75" t="s">
        <v>659</v>
      </c>
      <c r="E115" s="68" t="s">
        <v>500</v>
      </c>
      <c r="F115" s="255"/>
      <c r="G115" s="256">
        <f>LOOKUP(A115,'Հատված 6'!$A$14:$A$711,'Հատված 6'!$G$14:$G$711)</f>
        <v>0</v>
      </c>
      <c r="H115" s="256">
        <f>LOOKUP(A115,'Հատված 6'!$A$14:$A$711,'Հատված 6'!$H$14:$H$711)</f>
        <v>0</v>
      </c>
    </row>
    <row r="116" spans="1:8" ht="17.25">
      <c r="A116" s="406">
        <v>2450</v>
      </c>
      <c r="B116" s="79" t="s">
        <v>102</v>
      </c>
      <c r="C116" s="69" t="s">
        <v>399</v>
      </c>
      <c r="D116" s="70" t="s">
        <v>70</v>
      </c>
      <c r="E116" s="71" t="s">
        <v>501</v>
      </c>
      <c r="F116" s="257">
        <f>+G116+H116</f>
        <v>401609000</v>
      </c>
      <c r="G116" s="256">
        <f>LOOKUP(A116,'Հատված 6'!$A$14:$A$711,'Հատված 6'!$G$14:$G$711)</f>
        <v>0</v>
      </c>
      <c r="H116" s="256">
        <f>LOOKUP(A116,'Հատված 6'!$A$14:$A$711,'Հատված 6'!$H$14:$H$711)</f>
        <v>401609000</v>
      </c>
    </row>
    <row r="117" spans="1:8" s="72" customFormat="1" ht="15" customHeight="1">
      <c r="A117" s="406"/>
      <c r="B117" s="63"/>
      <c r="C117" s="69"/>
      <c r="D117" s="70"/>
      <c r="E117" s="68" t="s">
        <v>405</v>
      </c>
      <c r="F117" s="259"/>
      <c r="G117" s="256"/>
      <c r="H117" s="256"/>
    </row>
    <row r="118" spans="1:8" ht="17.25">
      <c r="A118" s="406">
        <v>2451</v>
      </c>
      <c r="B118" s="81" t="s">
        <v>102</v>
      </c>
      <c r="C118" s="74" t="s">
        <v>399</v>
      </c>
      <c r="D118" s="75" t="s">
        <v>71</v>
      </c>
      <c r="E118" s="68" t="s">
        <v>502</v>
      </c>
      <c r="F118" s="255">
        <f>+G118+H118</f>
        <v>401609000</v>
      </c>
      <c r="G118" s="256">
        <f>LOOKUP(A118,'Հատված 6'!$A$14:$A$711,'Հատված 6'!$G$14:$G$711)</f>
        <v>0</v>
      </c>
      <c r="H118" s="256">
        <f>LOOKUP(A118,'Հատված 6'!$A$14:$A$711,'Հատված 6'!$H$14:$H$711)</f>
        <v>401609000</v>
      </c>
    </row>
    <row r="119" spans="1:8" ht="17.25">
      <c r="A119" s="406">
        <v>2452</v>
      </c>
      <c r="B119" s="81" t="s">
        <v>102</v>
      </c>
      <c r="C119" s="74" t="s">
        <v>399</v>
      </c>
      <c r="D119" s="75" t="s">
        <v>72</v>
      </c>
      <c r="E119" s="68" t="s">
        <v>503</v>
      </c>
      <c r="F119" s="255"/>
      <c r="G119" s="256">
        <f>LOOKUP(A119,'Հատված 6'!$A$14:$A$711,'Հատված 6'!$G$14:$G$711)</f>
        <v>0</v>
      </c>
      <c r="H119" s="256">
        <f>LOOKUP(A119,'Հատված 6'!$A$14:$A$711,'Հատված 6'!$H$14:$H$711)</f>
        <v>0</v>
      </c>
    </row>
    <row r="120" spans="1:8" ht="17.25">
      <c r="A120" s="406">
        <v>2453</v>
      </c>
      <c r="B120" s="81" t="s">
        <v>102</v>
      </c>
      <c r="C120" s="74" t="s">
        <v>399</v>
      </c>
      <c r="D120" s="75" t="s">
        <v>659</v>
      </c>
      <c r="E120" s="68" t="s">
        <v>504</v>
      </c>
      <c r="F120" s="255"/>
      <c r="G120" s="256">
        <f>LOOKUP(A120,'Հատված 6'!$A$14:$A$711,'Հատված 6'!$G$14:$G$711)</f>
        <v>0</v>
      </c>
      <c r="H120" s="256">
        <f>LOOKUP(A120,'Հատված 6'!$A$14:$A$711,'Հատված 6'!$H$14:$H$711)</f>
        <v>0</v>
      </c>
    </row>
    <row r="121" spans="1:8" ht="17.25">
      <c r="A121" s="406">
        <v>2454</v>
      </c>
      <c r="B121" s="81" t="s">
        <v>102</v>
      </c>
      <c r="C121" s="74" t="s">
        <v>399</v>
      </c>
      <c r="D121" s="75" t="s">
        <v>398</v>
      </c>
      <c r="E121" s="68" t="s">
        <v>505</v>
      </c>
      <c r="F121" s="255"/>
      <c r="G121" s="256">
        <f>LOOKUP(A121,'Հատված 6'!$A$14:$A$711,'Հատված 6'!$G$14:$G$711)</f>
        <v>0</v>
      </c>
      <c r="H121" s="256">
        <f>LOOKUP(A121,'Հատված 6'!$A$14:$A$711,'Հատված 6'!$H$14:$H$711)</f>
        <v>0</v>
      </c>
    </row>
    <row r="122" spans="1:8" ht="17.25">
      <c r="A122" s="406">
        <v>2455</v>
      </c>
      <c r="B122" s="81" t="s">
        <v>102</v>
      </c>
      <c r="C122" s="74" t="s">
        <v>399</v>
      </c>
      <c r="D122" s="75" t="s">
        <v>399</v>
      </c>
      <c r="E122" s="68" t="s">
        <v>506</v>
      </c>
      <c r="F122" s="255"/>
      <c r="G122" s="256">
        <f>LOOKUP(A122,'Հատված 6'!$A$14:$A$711,'Հատված 6'!$G$14:$G$711)</f>
        <v>0</v>
      </c>
      <c r="H122" s="256">
        <f>LOOKUP(A122,'Հատված 6'!$A$14:$A$711,'Հատված 6'!$H$14:$H$711)</f>
        <v>0</v>
      </c>
    </row>
    <row r="123" spans="1:8" ht="17.25">
      <c r="A123" s="406">
        <v>2460</v>
      </c>
      <c r="B123" s="79" t="s">
        <v>102</v>
      </c>
      <c r="C123" s="69" t="s">
        <v>400</v>
      </c>
      <c r="D123" s="70" t="s">
        <v>70</v>
      </c>
      <c r="E123" s="71" t="s">
        <v>507</v>
      </c>
      <c r="F123" s="255"/>
      <c r="G123" s="256">
        <f>LOOKUP(A123,'Հատված 6'!$A$14:$A$711,'Հատված 6'!$G$14:$G$711)</f>
        <v>0</v>
      </c>
      <c r="H123" s="256">
        <f>LOOKUP(A123,'Հատված 6'!$A$14:$A$711,'Հատված 6'!$H$14:$H$711)</f>
        <v>0</v>
      </c>
    </row>
    <row r="124" spans="1:8" s="72" customFormat="1" ht="15" customHeight="1">
      <c r="A124" s="406"/>
      <c r="B124" s="63"/>
      <c r="C124" s="69"/>
      <c r="D124" s="70"/>
      <c r="E124" s="68" t="s">
        <v>405</v>
      </c>
      <c r="F124" s="259"/>
      <c r="G124" s="256"/>
      <c r="H124" s="256"/>
    </row>
    <row r="125" spans="1:8" ht="17.25">
      <c r="A125" s="406">
        <v>2461</v>
      </c>
      <c r="B125" s="81" t="s">
        <v>102</v>
      </c>
      <c r="C125" s="74" t="s">
        <v>400</v>
      </c>
      <c r="D125" s="75" t="s">
        <v>71</v>
      </c>
      <c r="E125" s="68" t="s">
        <v>508</v>
      </c>
      <c r="F125" s="255"/>
      <c r="G125" s="256">
        <f>LOOKUP(A125,'Հատված 6'!$A$14:$A$711,'Հատված 6'!$G$14:$G$711)</f>
        <v>0</v>
      </c>
      <c r="H125" s="256">
        <f>LOOKUP(A125,'Հատված 6'!$A$14:$A$711,'Հատված 6'!$H$14:$H$711)</f>
        <v>0</v>
      </c>
    </row>
    <row r="126" spans="1:8" ht="17.25">
      <c r="A126" s="406">
        <v>2470</v>
      </c>
      <c r="B126" s="79" t="s">
        <v>102</v>
      </c>
      <c r="C126" s="69" t="s">
        <v>401</v>
      </c>
      <c r="D126" s="70" t="s">
        <v>70</v>
      </c>
      <c r="E126" s="71" t="s">
        <v>509</v>
      </c>
      <c r="F126" s="255"/>
      <c r="G126" s="256">
        <f>LOOKUP(A126,'Հատված 6'!$A$14:$A$711,'Հատված 6'!$G$14:$G$711)</f>
        <v>0</v>
      </c>
      <c r="H126" s="256">
        <f>LOOKUP(A126,'Հատված 6'!$A$14:$A$711,'Հատված 6'!$H$14:$H$711)</f>
        <v>0</v>
      </c>
    </row>
    <row r="127" spans="1:8" s="72" customFormat="1" ht="15" customHeight="1">
      <c r="A127" s="406"/>
      <c r="B127" s="63"/>
      <c r="C127" s="69"/>
      <c r="D127" s="70"/>
      <c r="E127" s="68" t="s">
        <v>405</v>
      </c>
      <c r="F127" s="259"/>
      <c r="G127" s="256"/>
      <c r="H127" s="256"/>
    </row>
    <row r="128" spans="1:8" ht="27">
      <c r="A128" s="406">
        <v>2471</v>
      </c>
      <c r="B128" s="81" t="s">
        <v>102</v>
      </c>
      <c r="C128" s="74" t="s">
        <v>401</v>
      </c>
      <c r="D128" s="75" t="s">
        <v>71</v>
      </c>
      <c r="E128" s="68" t="s">
        <v>510</v>
      </c>
      <c r="F128" s="255"/>
      <c r="G128" s="256">
        <f>LOOKUP(A128,'Հատված 6'!$A$14:$A$711,'Հատված 6'!$G$14:$G$711)</f>
        <v>0</v>
      </c>
      <c r="H128" s="256">
        <f>LOOKUP(A128,'Հատված 6'!$A$14:$A$711,'Հատված 6'!$H$14:$H$711)</f>
        <v>0</v>
      </c>
    </row>
    <row r="129" spans="1:8" ht="27">
      <c r="A129" s="406">
        <v>2472</v>
      </c>
      <c r="B129" s="81" t="s">
        <v>102</v>
      </c>
      <c r="C129" s="74" t="s">
        <v>401</v>
      </c>
      <c r="D129" s="75" t="s">
        <v>72</v>
      </c>
      <c r="E129" s="68" t="s">
        <v>511</v>
      </c>
      <c r="F129" s="255"/>
      <c r="G129" s="256">
        <f>LOOKUP(A129,'Հատված 6'!$A$14:$A$711,'Հատված 6'!$G$14:$G$711)</f>
        <v>0</v>
      </c>
      <c r="H129" s="256">
        <f>LOOKUP(A129,'Հատված 6'!$A$14:$A$711,'Հատված 6'!$H$14:$H$711)</f>
        <v>0</v>
      </c>
    </row>
    <row r="130" spans="1:8" ht="17.25">
      <c r="A130" s="406">
        <v>2473</v>
      </c>
      <c r="B130" s="81" t="s">
        <v>102</v>
      </c>
      <c r="C130" s="74" t="s">
        <v>401</v>
      </c>
      <c r="D130" s="75" t="s">
        <v>659</v>
      </c>
      <c r="E130" s="68" t="s">
        <v>512</v>
      </c>
      <c r="F130" s="255"/>
      <c r="G130" s="256">
        <f>LOOKUP(A130,'Հատված 6'!$A$14:$A$711,'Հատված 6'!$G$14:$G$711)</f>
        <v>0</v>
      </c>
      <c r="H130" s="256">
        <f>LOOKUP(A130,'Հատված 6'!$A$14:$A$711,'Հատված 6'!$H$14:$H$711)</f>
        <v>0</v>
      </c>
    </row>
    <row r="131" spans="1:8" ht="17.25">
      <c r="A131" s="406">
        <v>2474</v>
      </c>
      <c r="B131" s="81" t="s">
        <v>102</v>
      </c>
      <c r="C131" s="74" t="s">
        <v>401</v>
      </c>
      <c r="D131" s="75" t="s">
        <v>398</v>
      </c>
      <c r="E131" s="68" t="s">
        <v>513</v>
      </c>
      <c r="F131" s="255"/>
      <c r="G131" s="256">
        <f>LOOKUP(A131,'Հատված 6'!$A$14:$A$711,'Հատված 6'!$G$14:$G$711)</f>
        <v>0</v>
      </c>
      <c r="H131" s="256">
        <f>LOOKUP(A131,'Հատված 6'!$A$14:$A$711,'Հատված 6'!$H$14:$H$711)</f>
        <v>0</v>
      </c>
    </row>
    <row r="132" spans="1:8" ht="40.5">
      <c r="A132" s="406">
        <v>2480</v>
      </c>
      <c r="B132" s="79" t="s">
        <v>102</v>
      </c>
      <c r="C132" s="69" t="s">
        <v>402</v>
      </c>
      <c r="D132" s="70" t="s">
        <v>70</v>
      </c>
      <c r="E132" s="71" t="s">
        <v>514</v>
      </c>
      <c r="F132" s="255"/>
      <c r="G132" s="256">
        <f>LOOKUP(A132,'Հատված 6'!$A$14:$A$711,'Հատված 6'!$G$14:$G$711)</f>
        <v>0</v>
      </c>
      <c r="H132" s="256">
        <f>LOOKUP(A132,'Հատված 6'!$A$14:$A$711,'Հատված 6'!$H$14:$H$711)</f>
        <v>0</v>
      </c>
    </row>
    <row r="133" spans="1:8" s="72" customFormat="1" ht="15" customHeight="1">
      <c r="A133" s="406"/>
      <c r="B133" s="63"/>
      <c r="C133" s="69"/>
      <c r="D133" s="70"/>
      <c r="E133" s="68" t="s">
        <v>405</v>
      </c>
      <c r="F133" s="259"/>
      <c r="G133" s="256"/>
      <c r="H133" s="256"/>
    </row>
    <row r="134" spans="1:8" ht="40.5">
      <c r="A134" s="406">
        <v>2481</v>
      </c>
      <c r="B134" s="81" t="s">
        <v>102</v>
      </c>
      <c r="C134" s="74" t="s">
        <v>402</v>
      </c>
      <c r="D134" s="75" t="s">
        <v>71</v>
      </c>
      <c r="E134" s="68" t="s">
        <v>515</v>
      </c>
      <c r="F134" s="255"/>
      <c r="G134" s="256">
        <f>LOOKUP(A134,'Հատված 6'!$A$14:$A$711,'Հատված 6'!$G$14:$G$711)</f>
        <v>0</v>
      </c>
      <c r="H134" s="256">
        <f>LOOKUP(A134,'Հատված 6'!$A$14:$A$711,'Հատված 6'!$H$14:$H$711)</f>
        <v>0</v>
      </c>
    </row>
    <row r="135" spans="1:8" ht="54">
      <c r="A135" s="406">
        <v>2482</v>
      </c>
      <c r="B135" s="81" t="s">
        <v>102</v>
      </c>
      <c r="C135" s="74" t="s">
        <v>402</v>
      </c>
      <c r="D135" s="75" t="s">
        <v>72</v>
      </c>
      <c r="E135" s="68" t="s">
        <v>516</v>
      </c>
      <c r="F135" s="255"/>
      <c r="G135" s="256">
        <f>LOOKUP(A135,'Հատված 6'!$A$14:$A$711,'Հատված 6'!$G$14:$G$711)</f>
        <v>0</v>
      </c>
      <c r="H135" s="256">
        <f>LOOKUP(A135,'Հատված 6'!$A$14:$A$711,'Հատված 6'!$H$14:$H$711)</f>
        <v>0</v>
      </c>
    </row>
    <row r="136" spans="1:8" ht="40.5">
      <c r="A136" s="406">
        <v>2483</v>
      </c>
      <c r="B136" s="81" t="s">
        <v>102</v>
      </c>
      <c r="C136" s="74" t="s">
        <v>402</v>
      </c>
      <c r="D136" s="75" t="s">
        <v>659</v>
      </c>
      <c r="E136" s="68" t="s">
        <v>517</v>
      </c>
      <c r="F136" s="255"/>
      <c r="G136" s="256">
        <f>LOOKUP(A136,'Հատված 6'!$A$14:$A$711,'Հատված 6'!$G$14:$G$711)</f>
        <v>0</v>
      </c>
      <c r="H136" s="256">
        <f>LOOKUP(A136,'Հատված 6'!$A$14:$A$711,'Հատված 6'!$H$14:$H$711)</f>
        <v>0</v>
      </c>
    </row>
    <row r="137" spans="1:8" ht="40.5">
      <c r="A137" s="406">
        <v>2484</v>
      </c>
      <c r="B137" s="81" t="s">
        <v>102</v>
      </c>
      <c r="C137" s="74" t="s">
        <v>402</v>
      </c>
      <c r="D137" s="75" t="s">
        <v>398</v>
      </c>
      <c r="E137" s="68" t="s">
        <v>518</v>
      </c>
      <c r="F137" s="255"/>
      <c r="G137" s="256">
        <f>LOOKUP(A137,'Հատված 6'!$A$14:$A$711,'Հատված 6'!$G$14:$G$711)</f>
        <v>0</v>
      </c>
      <c r="H137" s="256">
        <f>LOOKUP(A137,'Հատված 6'!$A$14:$A$711,'Հատված 6'!$H$14:$H$711)</f>
        <v>0</v>
      </c>
    </row>
    <row r="138" spans="1:8" ht="27">
      <c r="A138" s="406">
        <v>2485</v>
      </c>
      <c r="B138" s="81" t="s">
        <v>102</v>
      </c>
      <c r="C138" s="74" t="s">
        <v>402</v>
      </c>
      <c r="D138" s="75" t="s">
        <v>399</v>
      </c>
      <c r="E138" s="68" t="s">
        <v>519</v>
      </c>
      <c r="F138" s="255"/>
      <c r="G138" s="256">
        <f>LOOKUP(A138,'Հատված 6'!$A$14:$A$711,'Հատված 6'!$G$14:$G$711)</f>
        <v>0</v>
      </c>
      <c r="H138" s="256">
        <f>LOOKUP(A138,'Հատված 6'!$A$14:$A$711,'Հատված 6'!$H$14:$H$711)</f>
        <v>0</v>
      </c>
    </row>
    <row r="139" spans="1:8" ht="27">
      <c r="A139" s="406">
        <v>2486</v>
      </c>
      <c r="B139" s="81" t="s">
        <v>102</v>
      </c>
      <c r="C139" s="74" t="s">
        <v>402</v>
      </c>
      <c r="D139" s="75" t="s">
        <v>400</v>
      </c>
      <c r="E139" s="68" t="s">
        <v>520</v>
      </c>
      <c r="F139" s="255"/>
      <c r="G139" s="256">
        <f>LOOKUP(A139,'Հատված 6'!$A$14:$A$711,'Հատված 6'!$G$14:$G$711)</f>
        <v>0</v>
      </c>
      <c r="H139" s="256">
        <f>LOOKUP(A139,'Հատված 6'!$A$14:$A$711,'Հատված 6'!$H$14:$H$711)</f>
        <v>0</v>
      </c>
    </row>
    <row r="140" spans="1:8" ht="27">
      <c r="A140" s="406">
        <v>2487</v>
      </c>
      <c r="B140" s="81" t="s">
        <v>102</v>
      </c>
      <c r="C140" s="74" t="s">
        <v>402</v>
      </c>
      <c r="D140" s="75" t="s">
        <v>401</v>
      </c>
      <c r="E140" s="68" t="s">
        <v>521</v>
      </c>
      <c r="F140" s="255"/>
      <c r="G140" s="256">
        <f>LOOKUP(A140,'Հատված 6'!$A$14:$A$711,'Հատված 6'!$G$14:$G$711)</f>
        <v>0</v>
      </c>
      <c r="H140" s="256">
        <f>LOOKUP(A140,'Հատված 6'!$A$14:$A$711,'Հատված 6'!$H$14:$H$711)</f>
        <v>0</v>
      </c>
    </row>
    <row r="141" spans="1:8" ht="27">
      <c r="A141" s="406">
        <v>2490</v>
      </c>
      <c r="B141" s="79" t="s">
        <v>102</v>
      </c>
      <c r="C141" s="69" t="s">
        <v>522</v>
      </c>
      <c r="D141" s="70" t="s">
        <v>70</v>
      </c>
      <c r="E141" s="71" t="s">
        <v>523</v>
      </c>
      <c r="F141" s="257">
        <f>+G141+H141</f>
        <v>0</v>
      </c>
      <c r="G141" s="256">
        <f>LOOKUP(A141,'Հատված 6'!$A$14:$A$711,'Հատված 6'!$G$14:$G$711)</f>
        <v>0</v>
      </c>
      <c r="H141" s="256">
        <f>LOOKUP(A141,'Հատված 6'!$A$14:$A$711,'Հատված 6'!$H$14:$H$711)</f>
        <v>0</v>
      </c>
    </row>
    <row r="142" spans="1:8" s="72" customFormat="1" ht="15" customHeight="1">
      <c r="A142" s="406"/>
      <c r="B142" s="63"/>
      <c r="C142" s="69"/>
      <c r="D142" s="70"/>
      <c r="E142" s="68" t="s">
        <v>405</v>
      </c>
      <c r="F142" s="259"/>
      <c r="G142" s="256"/>
      <c r="H142" s="256"/>
    </row>
    <row r="143" spans="1:8" ht="27">
      <c r="A143" s="406">
        <v>2491</v>
      </c>
      <c r="B143" s="81" t="s">
        <v>102</v>
      </c>
      <c r="C143" s="74" t="s">
        <v>522</v>
      </c>
      <c r="D143" s="75" t="s">
        <v>71</v>
      </c>
      <c r="E143" s="68" t="s">
        <v>523</v>
      </c>
      <c r="F143" s="255">
        <f>+G143+H143</f>
        <v>0</v>
      </c>
      <c r="G143" s="256">
        <f>LOOKUP(A143,'Հատված 6'!$A$14:$A$711,'Հատված 6'!$G$14:$G$711)</f>
        <v>0</v>
      </c>
      <c r="H143" s="256">
        <f>LOOKUP(A143,'Հատված 6'!$A$14:$A$711,'Հատված 6'!$H$14:$H$711)</f>
        <v>0</v>
      </c>
    </row>
    <row r="144" spans="1:8" s="67" customFormat="1" ht="60">
      <c r="A144" s="407">
        <v>2500</v>
      </c>
      <c r="B144" s="79" t="s">
        <v>103</v>
      </c>
      <c r="C144" s="69" t="s">
        <v>70</v>
      </c>
      <c r="D144" s="70" t="s">
        <v>70</v>
      </c>
      <c r="E144" s="80" t="s">
        <v>634</v>
      </c>
      <c r="F144" s="262">
        <f>+G144+H144</f>
        <v>0</v>
      </c>
      <c r="G144" s="256">
        <v>0</v>
      </c>
      <c r="H144" s="256">
        <f>LOOKUP(A144,'Հատված 6'!$A$14:$A$711,'Հատված 6'!$H$14:$H$711)</f>
        <v>0</v>
      </c>
    </row>
    <row r="145" spans="1:8" ht="13.5" customHeight="1">
      <c r="A145" s="405"/>
      <c r="B145" s="63"/>
      <c r="C145" s="64"/>
      <c r="D145" s="65"/>
      <c r="E145" s="68" t="s">
        <v>403</v>
      </c>
      <c r="F145" s="264"/>
      <c r="G145" s="256"/>
      <c r="H145" s="256"/>
    </row>
    <row r="146" spans="1:8" ht="17.25">
      <c r="A146" s="406">
        <v>2510</v>
      </c>
      <c r="B146" s="79" t="s">
        <v>103</v>
      </c>
      <c r="C146" s="69" t="s">
        <v>71</v>
      </c>
      <c r="D146" s="70" t="s">
        <v>70</v>
      </c>
      <c r="E146" s="71" t="s">
        <v>524</v>
      </c>
      <c r="F146" s="255"/>
      <c r="G146" s="256">
        <f>LOOKUP(A146,'Հատված 6'!$A$14:$A$711,'Հատված 6'!$G$14:$G$711)</f>
        <v>0</v>
      </c>
      <c r="H146" s="256">
        <f>LOOKUP(A146,'Հատված 6'!$A$14:$A$711,'Հատված 6'!$H$14:$H$711)</f>
        <v>0</v>
      </c>
    </row>
    <row r="147" spans="1:8" s="72" customFormat="1" ht="15" customHeight="1">
      <c r="A147" s="406"/>
      <c r="B147" s="63"/>
      <c r="C147" s="69"/>
      <c r="D147" s="70"/>
      <c r="E147" s="68" t="s">
        <v>405</v>
      </c>
      <c r="F147" s="259"/>
      <c r="G147" s="256"/>
      <c r="H147" s="256"/>
    </row>
    <row r="148" spans="1:8" ht="17.25">
      <c r="A148" s="406">
        <v>2511</v>
      </c>
      <c r="B148" s="81" t="s">
        <v>103</v>
      </c>
      <c r="C148" s="74" t="s">
        <v>71</v>
      </c>
      <c r="D148" s="75" t="s">
        <v>71</v>
      </c>
      <c r="E148" s="68" t="s">
        <v>524</v>
      </c>
      <c r="F148" s="255">
        <f>+G148</f>
        <v>0</v>
      </c>
      <c r="G148" s="256">
        <f>LOOKUP(A148,'Հատված 6'!$A$14:$A$711,'Հատված 6'!$G$14:$G$711)</f>
        <v>0</v>
      </c>
      <c r="H148" s="256">
        <f>LOOKUP(A148,'Հատված 6'!$A$14:$A$711,'Հատված 6'!$H$14:$H$711)</f>
        <v>0</v>
      </c>
    </row>
    <row r="149" spans="1:8" ht="17.25">
      <c r="A149" s="406">
        <v>2520</v>
      </c>
      <c r="B149" s="79" t="s">
        <v>103</v>
      </c>
      <c r="C149" s="69" t="s">
        <v>72</v>
      </c>
      <c r="D149" s="70" t="s">
        <v>70</v>
      </c>
      <c r="E149" s="71" t="s">
        <v>525</v>
      </c>
      <c r="F149" s="255"/>
      <c r="G149" s="256">
        <f>LOOKUP(A149,'Հատված 6'!$A$14:$A$711,'Հատված 6'!$G$14:$G$711)</f>
        <v>0</v>
      </c>
      <c r="H149" s="256">
        <f>LOOKUP(A149,'Հատված 6'!$A$14:$A$711,'Հատված 6'!$H$14:$H$711)</f>
        <v>0</v>
      </c>
    </row>
    <row r="150" spans="1:8" s="72" customFormat="1" ht="15" customHeight="1">
      <c r="A150" s="406"/>
      <c r="B150" s="63"/>
      <c r="C150" s="69"/>
      <c r="D150" s="70"/>
      <c r="E150" s="68" t="s">
        <v>405</v>
      </c>
      <c r="F150" s="259"/>
      <c r="G150" s="256"/>
      <c r="H150" s="256"/>
    </row>
    <row r="151" spans="1:8" ht="17.25">
      <c r="A151" s="406">
        <v>2521</v>
      </c>
      <c r="B151" s="81" t="s">
        <v>103</v>
      </c>
      <c r="C151" s="74" t="s">
        <v>72</v>
      </c>
      <c r="D151" s="75" t="s">
        <v>71</v>
      </c>
      <c r="E151" s="68" t="s">
        <v>526</v>
      </c>
      <c r="F151" s="255"/>
      <c r="G151" s="256">
        <f>LOOKUP(A151,'Հատված 6'!$A$14:$A$711,'Հատված 6'!$G$14:$G$711)</f>
        <v>0</v>
      </c>
      <c r="H151" s="256">
        <f>LOOKUP(A151,'Հատված 6'!$A$14:$A$711,'Հատված 6'!$H$14:$H$711)</f>
        <v>0</v>
      </c>
    </row>
    <row r="152" spans="1:8" ht="17.25">
      <c r="A152" s="406">
        <v>2530</v>
      </c>
      <c r="B152" s="79" t="s">
        <v>103</v>
      </c>
      <c r="C152" s="69" t="s">
        <v>659</v>
      </c>
      <c r="D152" s="70" t="s">
        <v>70</v>
      </c>
      <c r="E152" s="71" t="s">
        <v>527</v>
      </c>
      <c r="F152" s="255"/>
      <c r="G152" s="256">
        <f>LOOKUP(A152,'Հատված 6'!$A$14:$A$711,'Հատված 6'!$G$14:$G$711)</f>
        <v>0</v>
      </c>
      <c r="H152" s="256">
        <f>LOOKUP(A152,'Հատված 6'!$A$14:$A$711,'Հատված 6'!$H$14:$H$711)</f>
        <v>0</v>
      </c>
    </row>
    <row r="153" spans="1:8" s="72" customFormat="1" ht="15" customHeight="1">
      <c r="A153" s="406"/>
      <c r="B153" s="63"/>
      <c r="C153" s="69"/>
      <c r="D153" s="70"/>
      <c r="E153" s="68" t="s">
        <v>405</v>
      </c>
      <c r="F153" s="259"/>
      <c r="G153" s="256"/>
      <c r="H153" s="256"/>
    </row>
    <row r="154" spans="1:8" ht="17.25">
      <c r="A154" s="406">
        <v>2531</v>
      </c>
      <c r="B154" s="81" t="s">
        <v>103</v>
      </c>
      <c r="C154" s="74" t="s">
        <v>659</v>
      </c>
      <c r="D154" s="75" t="s">
        <v>71</v>
      </c>
      <c r="E154" s="68" t="s">
        <v>527</v>
      </c>
      <c r="F154" s="255"/>
      <c r="G154" s="256">
        <f>LOOKUP(A154,'Հատված 6'!$A$14:$A$711,'Հատված 6'!$G$14:$G$711)</f>
        <v>0</v>
      </c>
      <c r="H154" s="256">
        <f>LOOKUP(A154,'Հատված 6'!$A$14:$A$711,'Հատված 6'!$H$14:$H$711)</f>
        <v>0</v>
      </c>
    </row>
    <row r="155" spans="1:8" ht="27">
      <c r="A155" s="406">
        <v>2540</v>
      </c>
      <c r="B155" s="79" t="s">
        <v>103</v>
      </c>
      <c r="C155" s="69" t="s">
        <v>398</v>
      </c>
      <c r="D155" s="70" t="s">
        <v>70</v>
      </c>
      <c r="E155" s="71" t="s">
        <v>528</v>
      </c>
      <c r="F155" s="255"/>
      <c r="G155" s="256">
        <f>LOOKUP(A155,'Հատված 6'!$A$14:$A$711,'Հատված 6'!$G$14:$G$711)</f>
        <v>0</v>
      </c>
      <c r="H155" s="256">
        <f>LOOKUP(A155,'Հատված 6'!$A$14:$A$711,'Հատված 6'!$H$14:$H$711)</f>
        <v>0</v>
      </c>
    </row>
    <row r="156" spans="1:8" s="72" customFormat="1" ht="15" customHeight="1">
      <c r="A156" s="406"/>
      <c r="B156" s="63"/>
      <c r="C156" s="69"/>
      <c r="D156" s="70"/>
      <c r="E156" s="68" t="s">
        <v>405</v>
      </c>
      <c r="F156" s="259"/>
      <c r="G156" s="256"/>
      <c r="H156" s="256"/>
    </row>
    <row r="157" spans="1:8" ht="27">
      <c r="A157" s="406">
        <v>2541</v>
      </c>
      <c r="B157" s="81" t="s">
        <v>103</v>
      </c>
      <c r="C157" s="74" t="s">
        <v>398</v>
      </c>
      <c r="D157" s="75" t="s">
        <v>71</v>
      </c>
      <c r="E157" s="68" t="s">
        <v>528</v>
      </c>
      <c r="F157" s="255"/>
      <c r="G157" s="256">
        <f>LOOKUP(A157,'Հատված 6'!$A$14:$A$711,'Հատված 6'!$G$14:$G$711)</f>
        <v>0</v>
      </c>
      <c r="H157" s="256">
        <f>LOOKUP(A157,'Հատված 6'!$A$14:$A$711,'Հատված 6'!$H$14:$H$711)</f>
        <v>0</v>
      </c>
    </row>
    <row r="158" spans="1:8" ht="40.5">
      <c r="A158" s="406">
        <v>2550</v>
      </c>
      <c r="B158" s="79" t="s">
        <v>103</v>
      </c>
      <c r="C158" s="69" t="s">
        <v>399</v>
      </c>
      <c r="D158" s="70" t="s">
        <v>70</v>
      </c>
      <c r="E158" s="71" t="s">
        <v>529</v>
      </c>
      <c r="F158" s="255"/>
      <c r="G158" s="256">
        <f>LOOKUP(A158,'Հատված 6'!$A$14:$A$711,'Հատված 6'!$G$14:$G$711)</f>
        <v>0</v>
      </c>
      <c r="H158" s="256">
        <f>LOOKUP(A158,'Հատված 6'!$A$14:$A$711,'Հատված 6'!$H$14:$H$711)</f>
        <v>0</v>
      </c>
    </row>
    <row r="159" spans="1:8" s="72" customFormat="1" ht="15" customHeight="1">
      <c r="A159" s="406"/>
      <c r="B159" s="63"/>
      <c r="C159" s="69"/>
      <c r="D159" s="70"/>
      <c r="E159" s="68" t="s">
        <v>405</v>
      </c>
      <c r="F159" s="259"/>
      <c r="G159" s="256"/>
      <c r="H159" s="256"/>
    </row>
    <row r="160" spans="1:8" ht="40.5">
      <c r="A160" s="406">
        <v>2551</v>
      </c>
      <c r="B160" s="81" t="s">
        <v>103</v>
      </c>
      <c r="C160" s="74" t="s">
        <v>399</v>
      </c>
      <c r="D160" s="75" t="s">
        <v>71</v>
      </c>
      <c r="E160" s="68" t="s">
        <v>529</v>
      </c>
      <c r="F160" s="255"/>
      <c r="G160" s="256">
        <f>LOOKUP(A160,'Հատված 6'!$A$14:$A$711,'Հատված 6'!$G$14:$G$711)</f>
        <v>0</v>
      </c>
      <c r="H160" s="256">
        <f>LOOKUP(A160,'Հատված 6'!$A$14:$A$711,'Հատված 6'!$H$14:$H$711)</f>
        <v>0</v>
      </c>
    </row>
    <row r="161" spans="1:8" ht="27">
      <c r="A161" s="406">
        <v>2560</v>
      </c>
      <c r="B161" s="79" t="s">
        <v>103</v>
      </c>
      <c r="C161" s="69" t="s">
        <v>400</v>
      </c>
      <c r="D161" s="70" t="s">
        <v>70</v>
      </c>
      <c r="E161" s="71" t="s">
        <v>530</v>
      </c>
      <c r="F161" s="257">
        <f>+G161+H161</f>
        <v>0</v>
      </c>
      <c r="G161" s="256">
        <f>LOOKUP(A161,'Հատված 6'!$A$14:$A$711,'Հատված 6'!$G$14:$G$711)</f>
        <v>0</v>
      </c>
      <c r="H161" s="256">
        <f>LOOKUP(A161,'Հատված 6'!$A$14:$A$711,'Հատված 6'!$H$14:$H$711)</f>
        <v>0</v>
      </c>
    </row>
    <row r="162" spans="1:8" s="72" customFormat="1" ht="15" customHeight="1">
      <c r="A162" s="406"/>
      <c r="B162" s="63"/>
      <c r="C162" s="69"/>
      <c r="D162" s="70"/>
      <c r="E162" s="68" t="s">
        <v>405</v>
      </c>
      <c r="F162" s="259"/>
      <c r="G162" s="256"/>
      <c r="H162" s="256"/>
    </row>
    <row r="163" spans="1:8" ht="27">
      <c r="A163" s="406">
        <v>2561</v>
      </c>
      <c r="B163" s="81" t="s">
        <v>103</v>
      </c>
      <c r="C163" s="74" t="s">
        <v>400</v>
      </c>
      <c r="D163" s="75" t="s">
        <v>71</v>
      </c>
      <c r="E163" s="68" t="s">
        <v>530</v>
      </c>
      <c r="F163" s="255">
        <f>+G163+H163</f>
        <v>0</v>
      </c>
      <c r="G163" s="256">
        <f>LOOKUP(A163,'Հատված 6'!$A$14:$A$711,'Հատված 6'!$G$14:$G$711)</f>
        <v>0</v>
      </c>
      <c r="H163" s="256">
        <f>LOOKUP(A163,'Հատված 6'!$A$14:$A$711,'Հատված 6'!$H$14:$H$711)</f>
        <v>0</v>
      </c>
    </row>
    <row r="164" spans="1:8" s="67" customFormat="1" ht="76.5">
      <c r="A164" s="407">
        <v>2600</v>
      </c>
      <c r="B164" s="79" t="s">
        <v>104</v>
      </c>
      <c r="C164" s="69" t="s">
        <v>70</v>
      </c>
      <c r="D164" s="70" t="s">
        <v>70</v>
      </c>
      <c r="E164" s="80" t="s">
        <v>635</v>
      </c>
      <c r="F164" s="262">
        <f>+G164+H164</f>
        <v>7328000</v>
      </c>
      <c r="G164" s="256">
        <f>LOOKUP(A164,'Հատված 6'!$A$14:$A$711,'Հատված 6'!$G$14:$G$711)</f>
        <v>7000000</v>
      </c>
      <c r="H164" s="256">
        <f>LOOKUP(A164,'Հատված 6'!$A$14:$A$711,'Հատված 6'!$H$14:$H$711)</f>
        <v>328000</v>
      </c>
    </row>
    <row r="165" spans="1:8" ht="13.5" customHeight="1">
      <c r="A165" s="405"/>
      <c r="B165" s="63"/>
      <c r="C165" s="64"/>
      <c r="D165" s="65"/>
      <c r="E165" s="68" t="s">
        <v>403</v>
      </c>
      <c r="F165" s="264"/>
      <c r="G165" s="256"/>
      <c r="H165" s="256"/>
    </row>
    <row r="166" spans="1:8" ht="17.25">
      <c r="A166" s="406">
        <v>2610</v>
      </c>
      <c r="B166" s="79" t="s">
        <v>104</v>
      </c>
      <c r="C166" s="69" t="s">
        <v>71</v>
      </c>
      <c r="D166" s="70" t="s">
        <v>70</v>
      </c>
      <c r="E166" s="71" t="s">
        <v>531</v>
      </c>
      <c r="F166" s="257">
        <f>+G166+H166</f>
        <v>0</v>
      </c>
      <c r="G166" s="256">
        <f>LOOKUP(A166,'Հատված 6'!$A$14:$A$711,'Հատված 6'!$G$14:$G$711)</f>
        <v>0</v>
      </c>
      <c r="H166" s="256">
        <f>LOOKUP(A166,'Հատված 6'!$A$14:$A$711,'Հատված 6'!$H$14:$H$711)</f>
        <v>0</v>
      </c>
    </row>
    <row r="167" spans="1:8" s="72" customFormat="1" ht="15" customHeight="1">
      <c r="A167" s="406"/>
      <c r="B167" s="63"/>
      <c r="C167" s="69"/>
      <c r="D167" s="70"/>
      <c r="E167" s="68" t="s">
        <v>405</v>
      </c>
      <c r="F167" s="259"/>
      <c r="G167" s="256"/>
      <c r="H167" s="256"/>
    </row>
    <row r="168" spans="1:8" ht="17.25">
      <c r="A168" s="406">
        <v>2611</v>
      </c>
      <c r="B168" s="81" t="s">
        <v>104</v>
      </c>
      <c r="C168" s="74" t="s">
        <v>71</v>
      </c>
      <c r="D168" s="75" t="s">
        <v>71</v>
      </c>
      <c r="E168" s="68" t="s">
        <v>532</v>
      </c>
      <c r="F168" s="255">
        <f>+G168+H168</f>
        <v>0</v>
      </c>
      <c r="G168" s="256">
        <f>LOOKUP(A168,'Հատված 6'!$A$14:$A$711,'Հատված 6'!$G$14:$G$711)</f>
        <v>0</v>
      </c>
      <c r="H168" s="256">
        <f>LOOKUP(A168,'Հատված 6'!$A$14:$A$711,'Հատված 6'!$H$14:$H$711)</f>
        <v>0</v>
      </c>
    </row>
    <row r="169" spans="1:8" ht="27">
      <c r="A169" s="406">
        <v>2611</v>
      </c>
      <c r="B169" s="81" t="s">
        <v>104</v>
      </c>
      <c r="C169" s="74" t="s">
        <v>71</v>
      </c>
      <c r="D169" s="75" t="s">
        <v>71</v>
      </c>
      <c r="E169" s="68" t="s">
        <v>712</v>
      </c>
      <c r="F169" s="255">
        <f>+G169+H169</f>
        <v>0</v>
      </c>
      <c r="G169" s="256">
        <f>LOOKUP(A169,'Հատված 6'!$A$14:$A$711,'Հատված 6'!$G$14:$G$711)</f>
        <v>0</v>
      </c>
      <c r="H169" s="256">
        <f>LOOKUP(A169,'Հատված 6'!$A$14:$A$711,'Հատված 6'!$H$14:$H$711)</f>
        <v>0</v>
      </c>
    </row>
    <row r="170" spans="1:8" ht="17.25">
      <c r="A170" s="406">
        <v>2620</v>
      </c>
      <c r="B170" s="79" t="s">
        <v>104</v>
      </c>
      <c r="C170" s="69" t="s">
        <v>72</v>
      </c>
      <c r="D170" s="70" t="s">
        <v>70</v>
      </c>
      <c r="E170" s="71" t="s">
        <v>533</v>
      </c>
      <c r="F170" s="255"/>
      <c r="G170" s="256">
        <f>LOOKUP(A170,'Հատված 6'!$A$14:$A$711,'Հատված 6'!$G$14:$G$711)</f>
        <v>0</v>
      </c>
      <c r="H170" s="256">
        <f>LOOKUP(A170,'Հատված 6'!$A$14:$A$711,'Հատված 6'!$H$14:$H$711)</f>
        <v>0</v>
      </c>
    </row>
    <row r="171" spans="1:8" s="72" customFormat="1" ht="15" customHeight="1">
      <c r="A171" s="406"/>
      <c r="B171" s="63"/>
      <c r="C171" s="69"/>
      <c r="D171" s="70"/>
      <c r="E171" s="68" t="s">
        <v>405</v>
      </c>
      <c r="F171" s="259"/>
      <c r="G171" s="256"/>
      <c r="H171" s="256"/>
    </row>
    <row r="172" spans="1:8" ht="17.25">
      <c r="A172" s="406">
        <v>2621</v>
      </c>
      <c r="B172" s="81" t="s">
        <v>104</v>
      </c>
      <c r="C172" s="74" t="s">
        <v>72</v>
      </c>
      <c r="D172" s="75" t="s">
        <v>71</v>
      </c>
      <c r="E172" s="68" t="s">
        <v>533</v>
      </c>
      <c r="F172" s="255"/>
      <c r="G172" s="256">
        <f>LOOKUP(A172,'Հատված 6'!$A$14:$A$711,'Հատված 6'!$G$14:$G$711)</f>
        <v>0</v>
      </c>
      <c r="H172" s="256">
        <f>LOOKUP(A172,'Հատված 6'!$A$14:$A$711,'Հատված 6'!$H$14:$H$711)</f>
        <v>0</v>
      </c>
    </row>
    <row r="173" spans="1:8" ht="17.25">
      <c r="A173" s="406">
        <v>2630</v>
      </c>
      <c r="B173" s="79" t="s">
        <v>104</v>
      </c>
      <c r="C173" s="69" t="s">
        <v>659</v>
      </c>
      <c r="D173" s="70" t="s">
        <v>70</v>
      </c>
      <c r="E173" s="71" t="s">
        <v>534</v>
      </c>
      <c r="F173" s="255"/>
      <c r="G173" s="256">
        <f>LOOKUP(A173,'Հատված 6'!$A$14:$A$711,'Հատված 6'!$G$14:$G$711)</f>
        <v>0</v>
      </c>
      <c r="H173" s="256">
        <f>LOOKUP(A173,'Հատված 6'!$A$14:$A$711,'Հատված 6'!$H$14:$H$711)</f>
        <v>0</v>
      </c>
    </row>
    <row r="174" spans="1:8" s="72" customFormat="1" ht="15" customHeight="1">
      <c r="A174" s="406"/>
      <c r="B174" s="63"/>
      <c r="C174" s="69"/>
      <c r="D174" s="70"/>
      <c r="E174" s="68" t="s">
        <v>405</v>
      </c>
      <c r="F174" s="259"/>
      <c r="G174" s="256"/>
      <c r="H174" s="256"/>
    </row>
    <row r="175" spans="1:8" ht="17.25">
      <c r="A175" s="406">
        <v>2631</v>
      </c>
      <c r="B175" s="81" t="s">
        <v>104</v>
      </c>
      <c r="C175" s="74" t="s">
        <v>659</v>
      </c>
      <c r="D175" s="75" t="s">
        <v>71</v>
      </c>
      <c r="E175" s="68" t="s">
        <v>535</v>
      </c>
      <c r="F175" s="255"/>
      <c r="G175" s="256">
        <f>LOOKUP(A175,'Հատված 6'!$A$14:$A$711,'Հատված 6'!$G$14:$G$711)</f>
        <v>0</v>
      </c>
      <c r="H175" s="256">
        <f>LOOKUP(A175,'Հատված 6'!$A$14:$A$711,'Հատված 6'!$H$14:$H$711)</f>
        <v>0</v>
      </c>
    </row>
    <row r="176" spans="1:8" ht="17.25">
      <c r="A176" s="406">
        <v>2640</v>
      </c>
      <c r="B176" s="79" t="s">
        <v>104</v>
      </c>
      <c r="C176" s="69" t="s">
        <v>398</v>
      </c>
      <c r="D176" s="70" t="s">
        <v>70</v>
      </c>
      <c r="E176" s="71" t="s">
        <v>536</v>
      </c>
      <c r="F176" s="255">
        <f>F178</f>
        <v>1000000</v>
      </c>
      <c r="G176" s="256">
        <f>LOOKUP(A176,'Հատված 6'!$A$14:$A$711,'Հատված 6'!$G$14:$G$711)</f>
        <v>1000000</v>
      </c>
      <c r="H176" s="256">
        <f>LOOKUP(A176,'Հատված 6'!$A$14:$A$711,'Հատված 6'!$H$14:$H$711)</f>
        <v>328000</v>
      </c>
    </row>
    <row r="177" spans="1:8" s="72" customFormat="1" ht="15" customHeight="1">
      <c r="A177" s="406"/>
      <c r="B177" s="63"/>
      <c r="C177" s="69"/>
      <c r="D177" s="70"/>
      <c r="E177" s="68" t="s">
        <v>405</v>
      </c>
      <c r="F177" s="259"/>
      <c r="G177" s="256"/>
      <c r="H177" s="256"/>
    </row>
    <row r="178" spans="1:8" ht="17.25">
      <c r="A178" s="406">
        <v>2641</v>
      </c>
      <c r="B178" s="81" t="s">
        <v>104</v>
      </c>
      <c r="C178" s="74" t="s">
        <v>398</v>
      </c>
      <c r="D178" s="75" t="s">
        <v>71</v>
      </c>
      <c r="E178" s="68" t="s">
        <v>537</v>
      </c>
      <c r="F178" s="257">
        <f>+G178+H178</f>
        <v>1000000</v>
      </c>
      <c r="G178" s="256">
        <f>LOOKUP(A178,'Հատված 6'!$A$14:$A$711,'Հատված 6'!$G$14:$G$711)</f>
        <v>1000000</v>
      </c>
      <c r="H178" s="256">
        <f>LOOKUP(A178,'Հատված 6'!$A$14:$A$711,'Հատված 6'!$H$14:$H$711)</f>
        <v>0</v>
      </c>
    </row>
    <row r="179" spans="1:8" ht="40.5">
      <c r="A179" s="406">
        <v>2650</v>
      </c>
      <c r="B179" s="79" t="s">
        <v>104</v>
      </c>
      <c r="C179" s="69" t="s">
        <v>399</v>
      </c>
      <c r="D179" s="70" t="s">
        <v>70</v>
      </c>
      <c r="E179" s="71" t="s">
        <v>538</v>
      </c>
      <c r="F179" s="255"/>
      <c r="G179" s="256">
        <f>LOOKUP(A179,'Հատված 6'!$A$14:$A$711,'Հատված 6'!$G$14:$G$711)</f>
        <v>0</v>
      </c>
      <c r="H179" s="256">
        <f>LOOKUP(A179,'Հատված 6'!$A$14:$A$711,'Հատված 6'!$H$14:$H$711)</f>
        <v>328000</v>
      </c>
    </row>
    <row r="180" spans="1:8" s="72" customFormat="1" ht="15" customHeight="1">
      <c r="A180" s="406"/>
      <c r="B180" s="63"/>
      <c r="C180" s="69"/>
      <c r="D180" s="70"/>
      <c r="E180" s="68" t="s">
        <v>405</v>
      </c>
      <c r="F180" s="259"/>
      <c r="G180" s="256"/>
      <c r="H180" s="256"/>
    </row>
    <row r="181" spans="1:8" ht="40.5">
      <c r="A181" s="406">
        <v>2651</v>
      </c>
      <c r="B181" s="81" t="s">
        <v>104</v>
      </c>
      <c r="C181" s="74" t="s">
        <v>399</v>
      </c>
      <c r="D181" s="75" t="s">
        <v>71</v>
      </c>
      <c r="E181" s="68" t="s">
        <v>538</v>
      </c>
      <c r="F181" s="255"/>
      <c r="G181" s="256">
        <f>LOOKUP(A181,'Հատված 6'!$A$14:$A$711,'Հատված 6'!$G$14:$G$711)</f>
        <v>0</v>
      </c>
      <c r="H181" s="256">
        <f>LOOKUP(A181,'Հատված 6'!$A$14:$A$711,'Հատված 6'!$H$14:$H$711)</f>
        <v>328000</v>
      </c>
    </row>
    <row r="182" spans="1:8" ht="27">
      <c r="A182" s="406">
        <v>2660</v>
      </c>
      <c r="B182" s="79" t="s">
        <v>104</v>
      </c>
      <c r="C182" s="69" t="s">
        <v>400</v>
      </c>
      <c r="D182" s="70" t="s">
        <v>70</v>
      </c>
      <c r="E182" s="71" t="s">
        <v>539</v>
      </c>
      <c r="F182" s="257">
        <f>+G182+H182</f>
        <v>6000000</v>
      </c>
      <c r="G182" s="256">
        <f>LOOKUP(A182,'Հատված 6'!$A$14:$A$711,'Հատված 6'!$G$14:$G$711)</f>
        <v>6000000</v>
      </c>
      <c r="H182" s="256">
        <f>LOOKUP(A182,'Հատված 6'!$A$14:$A$711,'Հատված 6'!$H$14:$H$711)</f>
        <v>0</v>
      </c>
    </row>
    <row r="183" spans="1:8" s="72" customFormat="1" ht="15" customHeight="1">
      <c r="A183" s="406"/>
      <c r="B183" s="63"/>
      <c r="C183" s="69"/>
      <c r="D183" s="70"/>
      <c r="E183" s="68" t="s">
        <v>405</v>
      </c>
      <c r="F183" s="259"/>
      <c r="G183" s="256"/>
      <c r="H183" s="256"/>
    </row>
    <row r="184" spans="1:8" ht="27">
      <c r="A184" s="406">
        <v>2661</v>
      </c>
      <c r="B184" s="81" t="s">
        <v>104</v>
      </c>
      <c r="C184" s="74" t="s">
        <v>400</v>
      </c>
      <c r="D184" s="75" t="s">
        <v>71</v>
      </c>
      <c r="E184" s="68" t="s">
        <v>539</v>
      </c>
      <c r="F184" s="255">
        <f>+G184+H184</f>
        <v>6000000</v>
      </c>
      <c r="G184" s="256">
        <v>6000000</v>
      </c>
      <c r="H184" s="256">
        <f>LOOKUP(A184,'Հատված 6'!$A$14:$A$711,'Հատված 6'!$H$14:$H$711)</f>
        <v>0</v>
      </c>
    </row>
    <row r="185" spans="1:8" s="67" customFormat="1" ht="40.5">
      <c r="A185" s="407">
        <v>2700</v>
      </c>
      <c r="B185" s="79" t="s">
        <v>105</v>
      </c>
      <c r="C185" s="69" t="s">
        <v>70</v>
      </c>
      <c r="D185" s="70" t="s">
        <v>70</v>
      </c>
      <c r="E185" s="82" t="s">
        <v>540</v>
      </c>
      <c r="F185" s="262">
        <f>+G185+H185</f>
        <v>0</v>
      </c>
      <c r="G185" s="256">
        <v>0</v>
      </c>
      <c r="H185" s="256">
        <f>LOOKUP(A185,'Հատված 6'!$A$14:$A$711,'Հատված 6'!$H$14:$H$711)</f>
        <v>0</v>
      </c>
    </row>
    <row r="186" spans="1:8" ht="13.5" customHeight="1">
      <c r="A186" s="405"/>
      <c r="B186" s="63"/>
      <c r="C186" s="64"/>
      <c r="D186" s="65"/>
      <c r="E186" s="68" t="s">
        <v>403</v>
      </c>
      <c r="F186" s="264"/>
      <c r="G186" s="256"/>
      <c r="H186" s="256"/>
    </row>
    <row r="187" spans="1:8" ht="27">
      <c r="A187" s="406">
        <v>2710</v>
      </c>
      <c r="B187" s="79" t="s">
        <v>105</v>
      </c>
      <c r="C187" s="69" t="s">
        <v>71</v>
      </c>
      <c r="D187" s="70" t="s">
        <v>70</v>
      </c>
      <c r="E187" s="71" t="s">
        <v>541</v>
      </c>
      <c r="F187" s="255"/>
      <c r="G187" s="256">
        <f>LOOKUP(A187,'Հատված 6'!$A$14:$A$711,'Հատված 6'!$G$14:$G$711)</f>
        <v>0</v>
      </c>
      <c r="H187" s="256">
        <f>LOOKUP(A187,'Հատված 6'!$A$14:$A$711,'Հատված 6'!$H$14:$H$711)</f>
        <v>0</v>
      </c>
    </row>
    <row r="188" spans="1:8" s="72" customFormat="1" ht="15" customHeight="1">
      <c r="A188" s="406"/>
      <c r="B188" s="63"/>
      <c r="C188" s="69"/>
      <c r="D188" s="70"/>
      <c r="E188" s="68" t="s">
        <v>405</v>
      </c>
      <c r="F188" s="259"/>
      <c r="G188" s="256"/>
      <c r="H188" s="256"/>
    </row>
    <row r="189" spans="1:8" ht="17.25">
      <c r="A189" s="406">
        <v>2711</v>
      </c>
      <c r="B189" s="81" t="s">
        <v>105</v>
      </c>
      <c r="C189" s="74" t="s">
        <v>71</v>
      </c>
      <c r="D189" s="75" t="s">
        <v>71</v>
      </c>
      <c r="E189" s="68" t="s">
        <v>542</v>
      </c>
      <c r="F189" s="255"/>
      <c r="G189" s="256">
        <f>LOOKUP(A189,'Հատված 6'!$A$14:$A$711,'Հատված 6'!$G$14:$G$711)</f>
        <v>0</v>
      </c>
      <c r="H189" s="256">
        <f>LOOKUP(A189,'Հատված 6'!$A$14:$A$711,'Հատված 6'!$H$14:$H$711)</f>
        <v>0</v>
      </c>
    </row>
    <row r="190" spans="1:8" ht="17.25">
      <c r="A190" s="406">
        <v>2712</v>
      </c>
      <c r="B190" s="81" t="s">
        <v>105</v>
      </c>
      <c r="C190" s="74" t="s">
        <v>71</v>
      </c>
      <c r="D190" s="75" t="s">
        <v>72</v>
      </c>
      <c r="E190" s="68" t="s">
        <v>543</v>
      </c>
      <c r="F190" s="255"/>
      <c r="G190" s="256">
        <f>LOOKUP(A190,'Հատված 6'!$A$14:$A$711,'Հատված 6'!$G$14:$G$711)</f>
        <v>0</v>
      </c>
      <c r="H190" s="256">
        <f>LOOKUP(A190,'Հատված 6'!$A$14:$A$711,'Հատված 6'!$H$14:$H$711)</f>
        <v>0</v>
      </c>
    </row>
    <row r="191" spans="1:8" ht="17.25">
      <c r="A191" s="406">
        <v>2713</v>
      </c>
      <c r="B191" s="81" t="s">
        <v>105</v>
      </c>
      <c r="C191" s="74" t="s">
        <v>71</v>
      </c>
      <c r="D191" s="75" t="s">
        <v>659</v>
      </c>
      <c r="E191" s="68" t="s">
        <v>544</v>
      </c>
      <c r="F191" s="255">
        <f>+G191+H191</f>
        <v>0</v>
      </c>
      <c r="G191" s="256">
        <f>LOOKUP(A191,'Հատված 6'!$A$14:$A$711,'Հատված 6'!$G$14:$G$711)</f>
        <v>0</v>
      </c>
      <c r="H191" s="256">
        <f>LOOKUP(A191,'Հատված 6'!$A$14:$A$711,'Հատված 6'!$H$14:$H$711)</f>
        <v>0</v>
      </c>
    </row>
    <row r="192" spans="1:8" ht="17.25">
      <c r="A192" s="406">
        <v>2720</v>
      </c>
      <c r="B192" s="79" t="s">
        <v>105</v>
      </c>
      <c r="C192" s="69" t="s">
        <v>72</v>
      </c>
      <c r="D192" s="70" t="s">
        <v>70</v>
      </c>
      <c r="E192" s="71" t="s">
        <v>545</v>
      </c>
      <c r="F192" s="255"/>
      <c r="G192" s="256">
        <f>LOOKUP(A192,'Հատված 6'!$A$14:$A$711,'Հատված 6'!$G$14:$G$711)</f>
        <v>0</v>
      </c>
      <c r="H192" s="256">
        <f>LOOKUP(A192,'Հատված 6'!$A$14:$A$711,'Հատված 6'!$H$14:$H$711)</f>
        <v>0</v>
      </c>
    </row>
    <row r="193" spans="1:8" s="72" customFormat="1" ht="15" customHeight="1">
      <c r="A193" s="406"/>
      <c r="B193" s="63"/>
      <c r="C193" s="69"/>
      <c r="D193" s="70"/>
      <c r="E193" s="68" t="s">
        <v>405</v>
      </c>
      <c r="F193" s="259"/>
      <c r="G193" s="256"/>
      <c r="H193" s="256"/>
    </row>
    <row r="194" spans="1:8" ht="27">
      <c r="A194" s="406">
        <v>2721</v>
      </c>
      <c r="B194" s="81" t="s">
        <v>105</v>
      </c>
      <c r="C194" s="74" t="s">
        <v>72</v>
      </c>
      <c r="D194" s="75" t="s">
        <v>71</v>
      </c>
      <c r="E194" s="68" t="s">
        <v>546</v>
      </c>
      <c r="F194" s="255"/>
      <c r="G194" s="256">
        <f>LOOKUP(A194,'Հատված 6'!$A$14:$A$711,'Հատված 6'!$G$14:$G$711)</f>
        <v>0</v>
      </c>
      <c r="H194" s="256">
        <f>LOOKUP(A194,'Հատված 6'!$A$14:$A$711,'Հատված 6'!$H$14:$H$711)</f>
        <v>0</v>
      </c>
    </row>
    <row r="195" spans="1:8" ht="17.25">
      <c r="A195" s="406">
        <v>2722</v>
      </c>
      <c r="B195" s="81" t="s">
        <v>105</v>
      </c>
      <c r="C195" s="74" t="s">
        <v>72</v>
      </c>
      <c r="D195" s="75" t="s">
        <v>72</v>
      </c>
      <c r="E195" s="68" t="s">
        <v>547</v>
      </c>
      <c r="F195" s="255"/>
      <c r="G195" s="256">
        <f>LOOKUP(A195,'Հատված 6'!$A$14:$A$711,'Հատված 6'!$G$14:$G$711)</f>
        <v>0</v>
      </c>
      <c r="H195" s="256">
        <f>LOOKUP(A195,'Հատված 6'!$A$14:$A$711,'Հատված 6'!$H$14:$H$711)</f>
        <v>0</v>
      </c>
    </row>
    <row r="196" spans="1:8" ht="17.25">
      <c r="A196" s="406">
        <v>2723</v>
      </c>
      <c r="B196" s="81" t="s">
        <v>105</v>
      </c>
      <c r="C196" s="74" t="s">
        <v>72</v>
      </c>
      <c r="D196" s="75" t="s">
        <v>659</v>
      </c>
      <c r="E196" s="68" t="s">
        <v>548</v>
      </c>
      <c r="F196" s="255"/>
      <c r="G196" s="256">
        <f>LOOKUP(A196,'Հատված 6'!$A$14:$A$711,'Հատված 6'!$G$14:$G$711)</f>
        <v>0</v>
      </c>
      <c r="H196" s="256">
        <f>LOOKUP(A196,'Հատված 6'!$A$14:$A$711,'Հատված 6'!$H$14:$H$711)</f>
        <v>0</v>
      </c>
    </row>
    <row r="197" spans="1:8" ht="17.25">
      <c r="A197" s="406">
        <v>2724</v>
      </c>
      <c r="B197" s="81" t="s">
        <v>105</v>
      </c>
      <c r="C197" s="74" t="s">
        <v>72</v>
      </c>
      <c r="D197" s="75" t="s">
        <v>398</v>
      </c>
      <c r="E197" s="68" t="s">
        <v>549</v>
      </c>
      <c r="F197" s="255"/>
      <c r="G197" s="256">
        <f>LOOKUP(A197,'Հատված 6'!$A$14:$A$711,'Հատված 6'!$G$14:$G$711)</f>
        <v>0</v>
      </c>
      <c r="H197" s="256">
        <f>LOOKUP(A197,'Հատված 6'!$A$14:$A$711,'Հատված 6'!$H$14:$H$711)</f>
        <v>0</v>
      </c>
    </row>
    <row r="198" spans="1:8" ht="17.25">
      <c r="A198" s="406">
        <v>2730</v>
      </c>
      <c r="B198" s="79" t="s">
        <v>105</v>
      </c>
      <c r="C198" s="69" t="s">
        <v>659</v>
      </c>
      <c r="D198" s="70" t="s">
        <v>70</v>
      </c>
      <c r="E198" s="71" t="s">
        <v>550</v>
      </c>
      <c r="F198" s="255"/>
      <c r="G198" s="256">
        <f>LOOKUP(A198,'Հատված 6'!$A$14:$A$711,'Հատված 6'!$G$14:$G$711)</f>
        <v>0</v>
      </c>
      <c r="H198" s="256">
        <f>LOOKUP(A198,'Հատված 6'!$A$14:$A$711,'Հատված 6'!$H$14:$H$711)</f>
        <v>0</v>
      </c>
    </row>
    <row r="199" spans="1:8" s="72" customFormat="1" ht="15" customHeight="1">
      <c r="A199" s="406"/>
      <c r="B199" s="63"/>
      <c r="C199" s="69"/>
      <c r="D199" s="70"/>
      <c r="E199" s="68" t="s">
        <v>405</v>
      </c>
      <c r="F199" s="259"/>
      <c r="G199" s="256"/>
      <c r="H199" s="256"/>
    </row>
    <row r="200" spans="1:8" ht="27">
      <c r="A200" s="406">
        <v>2731</v>
      </c>
      <c r="B200" s="81" t="s">
        <v>105</v>
      </c>
      <c r="C200" s="74" t="s">
        <v>659</v>
      </c>
      <c r="D200" s="75" t="s">
        <v>71</v>
      </c>
      <c r="E200" s="68" t="s">
        <v>551</v>
      </c>
      <c r="F200" s="255"/>
      <c r="G200" s="256">
        <f>LOOKUP(A200,'Հատված 6'!$A$14:$A$711,'Հատված 6'!$G$14:$G$711)</f>
        <v>0</v>
      </c>
      <c r="H200" s="256">
        <f>LOOKUP(A200,'Հատված 6'!$A$14:$A$711,'Հատված 6'!$H$14:$H$711)</f>
        <v>0</v>
      </c>
    </row>
    <row r="201" spans="1:8" ht="27">
      <c r="A201" s="406">
        <v>2732</v>
      </c>
      <c r="B201" s="81" t="s">
        <v>105</v>
      </c>
      <c r="C201" s="74" t="s">
        <v>659</v>
      </c>
      <c r="D201" s="75" t="s">
        <v>72</v>
      </c>
      <c r="E201" s="68" t="s">
        <v>552</v>
      </c>
      <c r="F201" s="255"/>
      <c r="G201" s="256">
        <f>LOOKUP(A201,'Հատված 6'!$A$14:$A$711,'Հատված 6'!$G$14:$G$711)</f>
        <v>0</v>
      </c>
      <c r="H201" s="256">
        <f>LOOKUP(A201,'Հատված 6'!$A$14:$A$711,'Հատված 6'!$H$14:$H$711)</f>
        <v>0</v>
      </c>
    </row>
    <row r="202" spans="1:8" ht="27">
      <c r="A202" s="406">
        <v>2733</v>
      </c>
      <c r="B202" s="81" t="s">
        <v>105</v>
      </c>
      <c r="C202" s="74" t="s">
        <v>659</v>
      </c>
      <c r="D202" s="75" t="s">
        <v>659</v>
      </c>
      <c r="E202" s="68" t="s">
        <v>553</v>
      </c>
      <c r="F202" s="255"/>
      <c r="G202" s="256">
        <f>LOOKUP(A202,'Հատված 6'!$A$14:$A$711,'Հատված 6'!$G$14:$G$711)</f>
        <v>0</v>
      </c>
      <c r="H202" s="256">
        <f>LOOKUP(A202,'Հատված 6'!$A$14:$A$711,'Հատված 6'!$H$14:$H$711)</f>
        <v>0</v>
      </c>
    </row>
    <row r="203" spans="1:8" ht="27">
      <c r="A203" s="406">
        <v>2734</v>
      </c>
      <c r="B203" s="81" t="s">
        <v>105</v>
      </c>
      <c r="C203" s="74" t="s">
        <v>659</v>
      </c>
      <c r="D203" s="75" t="s">
        <v>398</v>
      </c>
      <c r="E203" s="68" t="s">
        <v>554</v>
      </c>
      <c r="F203" s="255"/>
      <c r="G203" s="256">
        <f>LOOKUP(A203,'Հատված 6'!$A$14:$A$711,'Հատված 6'!$G$14:$G$711)</f>
        <v>0</v>
      </c>
      <c r="H203" s="256">
        <f>LOOKUP(A203,'Հատված 6'!$A$14:$A$711,'Հատված 6'!$H$14:$H$711)</f>
        <v>0</v>
      </c>
    </row>
    <row r="204" spans="1:8" ht="27">
      <c r="A204" s="406">
        <v>2740</v>
      </c>
      <c r="B204" s="79" t="s">
        <v>105</v>
      </c>
      <c r="C204" s="69" t="s">
        <v>398</v>
      </c>
      <c r="D204" s="70" t="s">
        <v>70</v>
      </c>
      <c r="E204" s="71" t="s">
        <v>555</v>
      </c>
      <c r="F204" s="255"/>
      <c r="G204" s="256">
        <f>LOOKUP(A204,'Հատված 6'!$A$14:$A$711,'Հատված 6'!$G$14:$G$711)</f>
        <v>0</v>
      </c>
      <c r="H204" s="256">
        <f>LOOKUP(A204,'Հատված 6'!$A$14:$A$711,'Հատված 6'!$H$14:$H$711)</f>
        <v>0</v>
      </c>
    </row>
    <row r="205" spans="1:8" s="72" customFormat="1" ht="15" customHeight="1">
      <c r="A205" s="406"/>
      <c r="B205" s="63"/>
      <c r="C205" s="69"/>
      <c r="D205" s="70"/>
      <c r="E205" s="68" t="s">
        <v>405</v>
      </c>
      <c r="F205" s="259"/>
      <c r="G205" s="256"/>
      <c r="H205" s="256"/>
    </row>
    <row r="206" spans="1:8" ht="17.25">
      <c r="A206" s="406">
        <v>2741</v>
      </c>
      <c r="B206" s="81" t="s">
        <v>105</v>
      </c>
      <c r="C206" s="74" t="s">
        <v>398</v>
      </c>
      <c r="D206" s="75" t="s">
        <v>71</v>
      </c>
      <c r="E206" s="68" t="s">
        <v>555</v>
      </c>
      <c r="F206" s="255"/>
      <c r="G206" s="256">
        <f>LOOKUP(A206,'Հատված 6'!$A$14:$A$711,'Հատված 6'!$G$14:$G$711)</f>
        <v>0</v>
      </c>
      <c r="H206" s="256">
        <f>LOOKUP(A206,'Հատված 6'!$A$14:$A$711,'Հատված 6'!$H$14:$H$711)</f>
        <v>0</v>
      </c>
    </row>
    <row r="207" spans="1:8" ht="27">
      <c r="A207" s="406">
        <v>2750</v>
      </c>
      <c r="B207" s="79" t="s">
        <v>105</v>
      </c>
      <c r="C207" s="69" t="s">
        <v>399</v>
      </c>
      <c r="D207" s="70" t="s">
        <v>70</v>
      </c>
      <c r="E207" s="71" t="s">
        <v>556</v>
      </c>
      <c r="F207" s="255"/>
      <c r="G207" s="256">
        <f>LOOKUP(A207,'Հատված 6'!$A$14:$A$711,'Հատված 6'!$G$14:$G$711)</f>
        <v>0</v>
      </c>
      <c r="H207" s="256">
        <f>LOOKUP(A207,'Հատված 6'!$A$14:$A$711,'Հատված 6'!$H$14:$H$711)</f>
        <v>0</v>
      </c>
    </row>
    <row r="208" spans="1:8" s="72" customFormat="1" ht="15" customHeight="1">
      <c r="A208" s="406"/>
      <c r="B208" s="63"/>
      <c r="C208" s="69"/>
      <c r="D208" s="70"/>
      <c r="E208" s="68" t="s">
        <v>405</v>
      </c>
      <c r="F208" s="259"/>
      <c r="G208" s="256"/>
      <c r="H208" s="256"/>
    </row>
    <row r="209" spans="1:8" ht="27">
      <c r="A209" s="406">
        <v>2751</v>
      </c>
      <c r="B209" s="81" t="s">
        <v>105</v>
      </c>
      <c r="C209" s="74" t="s">
        <v>399</v>
      </c>
      <c r="D209" s="75" t="s">
        <v>71</v>
      </c>
      <c r="E209" s="68" t="s">
        <v>556</v>
      </c>
      <c r="F209" s="255"/>
      <c r="G209" s="256">
        <f>LOOKUP(A209,'Հատված 6'!$A$14:$A$711,'Հատված 6'!$G$14:$G$711)</f>
        <v>0</v>
      </c>
      <c r="H209" s="256">
        <f>LOOKUP(A209,'Հատված 6'!$A$14:$A$711,'Հատված 6'!$H$14:$H$711)</f>
        <v>0</v>
      </c>
    </row>
    <row r="210" spans="1:8" ht="27">
      <c r="A210" s="406">
        <v>2760</v>
      </c>
      <c r="B210" s="79" t="s">
        <v>105</v>
      </c>
      <c r="C210" s="69" t="s">
        <v>400</v>
      </c>
      <c r="D210" s="70" t="s">
        <v>70</v>
      </c>
      <c r="E210" s="71" t="s">
        <v>557</v>
      </c>
      <c r="F210" s="255"/>
      <c r="G210" s="256">
        <f>LOOKUP(A210,'Հատված 6'!$A$14:$A$711,'Հատված 6'!$G$14:$G$711)</f>
        <v>0</v>
      </c>
      <c r="H210" s="256">
        <f>LOOKUP(A210,'Հատված 6'!$A$14:$A$711,'Հատված 6'!$H$14:$H$711)</f>
        <v>0</v>
      </c>
    </row>
    <row r="211" spans="1:8" s="72" customFormat="1" ht="15" customHeight="1">
      <c r="A211" s="406"/>
      <c r="B211" s="63"/>
      <c r="C211" s="69"/>
      <c r="D211" s="70"/>
      <c r="E211" s="68" t="s">
        <v>405</v>
      </c>
      <c r="F211" s="259"/>
      <c r="G211" s="256"/>
      <c r="H211" s="256"/>
    </row>
    <row r="212" spans="1:8" ht="27">
      <c r="A212" s="406">
        <v>2761</v>
      </c>
      <c r="B212" s="81" t="s">
        <v>105</v>
      </c>
      <c r="C212" s="74" t="s">
        <v>400</v>
      </c>
      <c r="D212" s="75" t="s">
        <v>71</v>
      </c>
      <c r="E212" s="68" t="s">
        <v>558</v>
      </c>
      <c r="F212" s="255"/>
      <c r="G212" s="256">
        <f>LOOKUP(A212,'Հատված 6'!$A$14:$A$711,'Հատված 6'!$G$14:$G$711)</f>
        <v>0</v>
      </c>
      <c r="H212" s="256">
        <f>LOOKUP(A212,'Հատված 6'!$A$14:$A$711,'Հատված 6'!$H$14:$H$711)</f>
        <v>0</v>
      </c>
    </row>
    <row r="213" spans="1:8" ht="17.25">
      <c r="A213" s="406">
        <v>2762</v>
      </c>
      <c r="B213" s="81" t="s">
        <v>105</v>
      </c>
      <c r="C213" s="74" t="s">
        <v>400</v>
      </c>
      <c r="D213" s="75" t="s">
        <v>72</v>
      </c>
      <c r="E213" s="68" t="s">
        <v>557</v>
      </c>
      <c r="F213" s="255"/>
      <c r="G213" s="256">
        <f>LOOKUP(A213,'Հատված 6'!$A$14:$A$711,'Հատված 6'!$G$14:$G$711)</f>
        <v>0</v>
      </c>
      <c r="H213" s="256">
        <f>LOOKUP(A213,'Հատված 6'!$A$14:$A$711,'Հատված 6'!$H$14:$H$711)</f>
        <v>0</v>
      </c>
    </row>
    <row r="214" spans="1:8" s="67" customFormat="1" ht="40.5">
      <c r="A214" s="407">
        <v>2800</v>
      </c>
      <c r="B214" s="79" t="s">
        <v>106</v>
      </c>
      <c r="C214" s="69" t="s">
        <v>70</v>
      </c>
      <c r="D214" s="70" t="s">
        <v>70</v>
      </c>
      <c r="E214" s="82" t="s">
        <v>559</v>
      </c>
      <c r="F214" s="262">
        <f>+G214+H214</f>
        <v>3000000</v>
      </c>
      <c r="G214" s="256">
        <f>LOOKUP(A214,'Հատված 6'!$A$14:$A$711,'Հատված 6'!$G$14:$G$711)</f>
        <v>3000000</v>
      </c>
      <c r="H214" s="256">
        <f>LOOKUP(A214,'Հատված 6'!$A$14:$A$711,'Հատված 6'!$H$14:$H$711)</f>
        <v>0</v>
      </c>
    </row>
    <row r="215" spans="1:8" ht="13.5" customHeight="1">
      <c r="A215" s="405"/>
      <c r="B215" s="63"/>
      <c r="C215" s="64"/>
      <c r="D215" s="65"/>
      <c r="E215" s="68" t="s">
        <v>403</v>
      </c>
      <c r="F215" s="264"/>
      <c r="G215" s="256"/>
      <c r="H215" s="256"/>
    </row>
    <row r="216" spans="1:8" ht="17.25">
      <c r="A216" s="406">
        <v>2810</v>
      </c>
      <c r="B216" s="81" t="s">
        <v>106</v>
      </c>
      <c r="C216" s="74" t="s">
        <v>71</v>
      </c>
      <c r="D216" s="75" t="s">
        <v>70</v>
      </c>
      <c r="E216" s="71" t="s">
        <v>560</v>
      </c>
      <c r="F216" s="257">
        <f>+G216</f>
        <v>0</v>
      </c>
      <c r="G216" s="256">
        <f>LOOKUP(A216,'Հատված 6'!$A$14:$A$711,'Հատված 6'!$G$14:$G$711)</f>
        <v>0</v>
      </c>
      <c r="H216" s="256">
        <f>LOOKUP(A216,'Հատված 6'!$A$14:$A$711,'Հատված 6'!$H$14:$H$711)</f>
        <v>0</v>
      </c>
    </row>
    <row r="217" spans="1:8" s="72" customFormat="1" ht="15" customHeight="1">
      <c r="A217" s="406"/>
      <c r="B217" s="63"/>
      <c r="C217" s="69"/>
      <c r="D217" s="70"/>
      <c r="E217" s="68" t="s">
        <v>405</v>
      </c>
      <c r="F217" s="259"/>
      <c r="G217" s="256"/>
      <c r="H217" s="256"/>
    </row>
    <row r="218" spans="1:8" ht="17.25">
      <c r="A218" s="406">
        <v>2811</v>
      </c>
      <c r="B218" s="81" t="s">
        <v>106</v>
      </c>
      <c r="C218" s="74" t="s">
        <v>71</v>
      </c>
      <c r="D218" s="75" t="s">
        <v>71</v>
      </c>
      <c r="E218" s="68" t="s">
        <v>560</v>
      </c>
      <c r="F218" s="257">
        <f>+G218+H218</f>
        <v>0</v>
      </c>
      <c r="G218" s="256">
        <f>LOOKUP(A218,'Հատված 6'!$A$14:$A$711,'Հատված 6'!$G$14:$G$711)</f>
        <v>0</v>
      </c>
      <c r="H218" s="256">
        <f>LOOKUP(A218,'Հատված 6'!$A$14:$A$711,'Հատված 6'!$H$14:$H$711)</f>
        <v>0</v>
      </c>
    </row>
    <row r="219" spans="1:8" ht="17.25">
      <c r="A219" s="406">
        <v>2820</v>
      </c>
      <c r="B219" s="79" t="s">
        <v>106</v>
      </c>
      <c r="C219" s="69" t="s">
        <v>72</v>
      </c>
      <c r="D219" s="70" t="s">
        <v>70</v>
      </c>
      <c r="E219" s="71" t="s">
        <v>561</v>
      </c>
      <c r="F219" s="257">
        <f>+G219+H219</f>
        <v>3000000</v>
      </c>
      <c r="G219" s="256">
        <f>LOOKUP(A219,'Հատված 6'!$A$14:$A$711,'Հատված 6'!$G$14:$G$711)</f>
        <v>3000000</v>
      </c>
      <c r="H219" s="256">
        <f>LOOKUP(A219,'Հատված 6'!$A$14:$A$711,'Հատված 6'!$H$14:$H$711)</f>
        <v>0</v>
      </c>
    </row>
    <row r="220" spans="1:8" s="72" customFormat="1" ht="15" customHeight="1">
      <c r="A220" s="406"/>
      <c r="B220" s="63"/>
      <c r="C220" s="69"/>
      <c r="D220" s="70"/>
      <c r="E220" s="68" t="s">
        <v>405</v>
      </c>
      <c r="F220" s="259"/>
      <c r="G220" s="256"/>
      <c r="H220" s="256"/>
    </row>
    <row r="221" spans="1:8" ht="17.25">
      <c r="A221" s="406">
        <v>2821</v>
      </c>
      <c r="B221" s="81" t="s">
        <v>106</v>
      </c>
      <c r="C221" s="74" t="s">
        <v>72</v>
      </c>
      <c r="D221" s="75" t="s">
        <v>71</v>
      </c>
      <c r="E221" s="68" t="s">
        <v>562</v>
      </c>
      <c r="F221" s="255">
        <f>+G221+H221</f>
        <v>0</v>
      </c>
      <c r="G221" s="256">
        <f>LOOKUP(A221,'Հատված 6'!$A$14:$A$711,'Հատված 6'!$G$14:$G$711)</f>
        <v>0</v>
      </c>
      <c r="H221" s="256">
        <f>LOOKUP(A221,'Հատված 6'!$A$14:$A$711,'Հատված 6'!$H$14:$H$711)</f>
        <v>0</v>
      </c>
    </row>
    <row r="222" spans="1:8" ht="17.25">
      <c r="A222" s="406">
        <v>2822</v>
      </c>
      <c r="B222" s="81" t="s">
        <v>106</v>
      </c>
      <c r="C222" s="74" t="s">
        <v>72</v>
      </c>
      <c r="D222" s="75" t="s">
        <v>72</v>
      </c>
      <c r="E222" s="68" t="s">
        <v>563</v>
      </c>
      <c r="F222" s="255"/>
      <c r="G222" s="256">
        <f>LOOKUP(A222,'Հատված 6'!$A$14:$A$711,'Հատված 6'!$G$14:$G$711)</f>
        <v>0</v>
      </c>
      <c r="H222" s="256">
        <f>LOOKUP(A222,'Հատված 6'!$A$14:$A$711,'Հատված 6'!$H$14:$H$711)</f>
        <v>0</v>
      </c>
    </row>
    <row r="223" spans="1:8" ht="17.25">
      <c r="A223" s="406">
        <v>2823</v>
      </c>
      <c r="B223" s="81" t="s">
        <v>106</v>
      </c>
      <c r="C223" s="74" t="s">
        <v>72</v>
      </c>
      <c r="D223" s="75" t="s">
        <v>659</v>
      </c>
      <c r="E223" s="68" t="s">
        <v>564</v>
      </c>
      <c r="F223" s="255"/>
      <c r="G223" s="256">
        <f>LOOKUP(A223,'Հատված 6'!$A$14:$A$711,'Հատված 6'!$G$14:$G$711)</f>
        <v>0</v>
      </c>
      <c r="H223" s="256">
        <f>LOOKUP(A223,'Հատված 6'!$A$14:$A$711,'Հատված 6'!$H$14:$H$711)</f>
        <v>0</v>
      </c>
    </row>
    <row r="224" spans="1:8" ht="17.25">
      <c r="A224" s="406">
        <v>2824</v>
      </c>
      <c r="B224" s="81" t="s">
        <v>106</v>
      </c>
      <c r="C224" s="74" t="s">
        <v>72</v>
      </c>
      <c r="D224" s="75" t="s">
        <v>398</v>
      </c>
      <c r="E224" s="68" t="s">
        <v>565</v>
      </c>
      <c r="F224" s="255">
        <f>+G224+H224</f>
        <v>3000000</v>
      </c>
      <c r="G224" s="256">
        <f>LOOKUP(A224,'Հատված 6'!$A$14:$A$711,'Հատված 6'!$G$14:$G$711)</f>
        <v>3000000</v>
      </c>
      <c r="H224" s="256">
        <f>LOOKUP(A224,'Հատված 6'!$A$14:$A$711,'Հատված 6'!$H$14:$H$711)</f>
        <v>0</v>
      </c>
    </row>
    <row r="225" spans="1:8" ht="17.25">
      <c r="A225" s="406">
        <v>2825</v>
      </c>
      <c r="B225" s="81" t="s">
        <v>106</v>
      </c>
      <c r="C225" s="74" t="s">
        <v>72</v>
      </c>
      <c r="D225" s="75" t="s">
        <v>399</v>
      </c>
      <c r="E225" s="68" t="s">
        <v>566</v>
      </c>
      <c r="F225" s="255"/>
      <c r="G225" s="256">
        <f>LOOKUP(A225,'Հատված 6'!$A$14:$A$711,'Հատված 6'!$G$14:$G$711)</f>
        <v>0</v>
      </c>
      <c r="H225" s="256">
        <f>LOOKUP(A225,'Հատված 6'!$A$14:$A$711,'Հատված 6'!$H$14:$H$711)</f>
        <v>0</v>
      </c>
    </row>
    <row r="226" spans="1:8" ht="17.25">
      <c r="A226" s="406">
        <v>2826</v>
      </c>
      <c r="B226" s="81" t="s">
        <v>106</v>
      </c>
      <c r="C226" s="74" t="s">
        <v>72</v>
      </c>
      <c r="D226" s="75" t="s">
        <v>400</v>
      </c>
      <c r="E226" s="68" t="s">
        <v>567</v>
      </c>
      <c r="F226" s="255"/>
      <c r="G226" s="256">
        <f>LOOKUP(A226,'Հատված 6'!$A$14:$A$711,'Հատված 6'!$G$14:$G$711)</f>
        <v>0</v>
      </c>
      <c r="H226" s="256">
        <f>LOOKUP(A226,'Հատված 6'!$A$14:$A$711,'Հատված 6'!$H$14:$H$711)</f>
        <v>0</v>
      </c>
    </row>
    <row r="227" spans="1:8" ht="27">
      <c r="A227" s="406">
        <v>2827</v>
      </c>
      <c r="B227" s="81" t="s">
        <v>106</v>
      </c>
      <c r="C227" s="74" t="s">
        <v>72</v>
      </c>
      <c r="D227" s="75" t="s">
        <v>401</v>
      </c>
      <c r="E227" s="68" t="s">
        <v>568</v>
      </c>
      <c r="F227" s="255"/>
      <c r="G227" s="256">
        <f>LOOKUP(A227,'Հատված 6'!$A$14:$A$711,'Հատված 6'!$G$14:$G$711)</f>
        <v>0</v>
      </c>
      <c r="H227" s="256">
        <f>LOOKUP(A227,'Հատված 6'!$A$14:$A$711,'Հատված 6'!$H$14:$H$711)</f>
        <v>0</v>
      </c>
    </row>
    <row r="228" spans="1:8" ht="40.5">
      <c r="A228" s="406">
        <v>2830</v>
      </c>
      <c r="B228" s="79" t="s">
        <v>106</v>
      </c>
      <c r="C228" s="69" t="s">
        <v>659</v>
      </c>
      <c r="D228" s="70" t="s">
        <v>70</v>
      </c>
      <c r="E228" s="71" t="s">
        <v>569</v>
      </c>
      <c r="F228" s="255"/>
      <c r="G228" s="256">
        <f>LOOKUP(A228,'Հատված 6'!$A$14:$A$711,'Հատված 6'!$G$14:$G$711)</f>
        <v>0</v>
      </c>
      <c r="H228" s="256">
        <f>LOOKUP(A228,'Հատված 6'!$A$14:$A$711,'Հատված 6'!$H$14:$H$711)</f>
        <v>0</v>
      </c>
    </row>
    <row r="229" spans="1:8" s="72" customFormat="1" ht="15" customHeight="1">
      <c r="A229" s="406"/>
      <c r="B229" s="63"/>
      <c r="C229" s="69"/>
      <c r="D229" s="70"/>
      <c r="E229" s="68" t="s">
        <v>405</v>
      </c>
      <c r="F229" s="259"/>
      <c r="G229" s="256"/>
      <c r="H229" s="256"/>
    </row>
    <row r="230" spans="1:8" ht="17.25">
      <c r="A230" s="406">
        <v>2831</v>
      </c>
      <c r="B230" s="81" t="s">
        <v>106</v>
      </c>
      <c r="C230" s="74" t="s">
        <v>659</v>
      </c>
      <c r="D230" s="75" t="s">
        <v>71</v>
      </c>
      <c r="E230" s="68" t="s">
        <v>570</v>
      </c>
      <c r="F230" s="255"/>
      <c r="G230" s="256">
        <f>LOOKUP(A230,'Հատված 6'!$A$14:$A$711,'Հատված 6'!$G$14:$G$711)</f>
        <v>0</v>
      </c>
      <c r="H230" s="256">
        <f>LOOKUP(A230,'Հատված 6'!$A$14:$A$711,'Հատված 6'!$H$14:$H$711)</f>
        <v>0</v>
      </c>
    </row>
    <row r="231" spans="1:8" ht="17.25">
      <c r="A231" s="406">
        <v>2832</v>
      </c>
      <c r="B231" s="81" t="s">
        <v>106</v>
      </c>
      <c r="C231" s="74" t="s">
        <v>659</v>
      </c>
      <c r="D231" s="75" t="s">
        <v>72</v>
      </c>
      <c r="E231" s="68" t="s">
        <v>571</v>
      </c>
      <c r="F231" s="255"/>
      <c r="G231" s="256">
        <f>LOOKUP(A231,'Հատված 6'!$A$14:$A$711,'Հատված 6'!$G$14:$G$711)</f>
        <v>0</v>
      </c>
      <c r="H231" s="256">
        <f>LOOKUP(A231,'Հատված 6'!$A$14:$A$711,'Հատված 6'!$H$14:$H$711)</f>
        <v>0</v>
      </c>
    </row>
    <row r="232" spans="1:8" ht="17.25">
      <c r="A232" s="406">
        <v>2833</v>
      </c>
      <c r="B232" s="81" t="s">
        <v>106</v>
      </c>
      <c r="C232" s="74" t="s">
        <v>659</v>
      </c>
      <c r="D232" s="75" t="s">
        <v>659</v>
      </c>
      <c r="E232" s="68" t="s">
        <v>572</v>
      </c>
      <c r="F232" s="255"/>
      <c r="G232" s="256">
        <f>LOOKUP(A232,'Հատված 6'!$A$14:$A$711,'Հատված 6'!$G$14:$G$711)</f>
        <v>0</v>
      </c>
      <c r="H232" s="256">
        <f>LOOKUP(A232,'Հատված 6'!$A$14:$A$711,'Հատված 6'!$H$14:$H$711)</f>
        <v>0</v>
      </c>
    </row>
    <row r="233" spans="1:8" ht="27">
      <c r="A233" s="406">
        <v>2840</v>
      </c>
      <c r="B233" s="79" t="s">
        <v>106</v>
      </c>
      <c r="C233" s="69" t="s">
        <v>398</v>
      </c>
      <c r="D233" s="70" t="s">
        <v>70</v>
      </c>
      <c r="E233" s="71" t="s">
        <v>573</v>
      </c>
      <c r="F233" s="255"/>
      <c r="G233" s="256">
        <f>LOOKUP(A233,'Հատված 6'!$A$14:$A$711,'Հատված 6'!$G$14:$G$711)</f>
        <v>0</v>
      </c>
      <c r="H233" s="256">
        <f>LOOKUP(A233,'Հատված 6'!$A$14:$A$711,'Հատված 6'!$H$14:$H$711)</f>
        <v>0</v>
      </c>
    </row>
    <row r="234" spans="1:8" s="72" customFormat="1" ht="15" customHeight="1">
      <c r="A234" s="406"/>
      <c r="B234" s="63"/>
      <c r="C234" s="69"/>
      <c r="D234" s="70"/>
      <c r="E234" s="68" t="s">
        <v>405</v>
      </c>
      <c r="F234" s="259"/>
      <c r="G234" s="256"/>
      <c r="H234" s="256"/>
    </row>
    <row r="235" spans="1:8" ht="17.25">
      <c r="A235" s="406">
        <v>2841</v>
      </c>
      <c r="B235" s="81" t="s">
        <v>106</v>
      </c>
      <c r="C235" s="74" t="s">
        <v>398</v>
      </c>
      <c r="D235" s="75" t="s">
        <v>71</v>
      </c>
      <c r="E235" s="68" t="s">
        <v>574</v>
      </c>
      <c r="F235" s="255"/>
      <c r="G235" s="256">
        <f>LOOKUP(A235,'Հատված 6'!$A$14:$A$711,'Հատված 6'!$G$14:$G$711)</f>
        <v>0</v>
      </c>
      <c r="H235" s="256">
        <f>LOOKUP(A235,'Հատված 6'!$A$14:$A$711,'Հատված 6'!$H$14:$H$711)</f>
        <v>0</v>
      </c>
    </row>
    <row r="236" spans="1:8" ht="40.5">
      <c r="A236" s="406">
        <v>2842</v>
      </c>
      <c r="B236" s="81" t="s">
        <v>106</v>
      </c>
      <c r="C236" s="74" t="s">
        <v>398</v>
      </c>
      <c r="D236" s="75" t="s">
        <v>72</v>
      </c>
      <c r="E236" s="68" t="s">
        <v>575</v>
      </c>
      <c r="F236" s="255"/>
      <c r="G236" s="256">
        <f>LOOKUP(A236,'Հատված 6'!$A$14:$A$711,'Հատված 6'!$G$14:$G$711)</f>
        <v>0</v>
      </c>
      <c r="H236" s="256">
        <f>LOOKUP(A236,'Հատված 6'!$A$14:$A$711,'Հատված 6'!$H$14:$H$711)</f>
        <v>0</v>
      </c>
    </row>
    <row r="237" spans="1:8" ht="27">
      <c r="A237" s="406">
        <v>2843</v>
      </c>
      <c r="B237" s="81" t="s">
        <v>106</v>
      </c>
      <c r="C237" s="74" t="s">
        <v>398</v>
      </c>
      <c r="D237" s="75" t="s">
        <v>659</v>
      </c>
      <c r="E237" s="68" t="s">
        <v>573</v>
      </c>
      <c r="F237" s="255"/>
      <c r="G237" s="256">
        <f>LOOKUP(A237,'Հատված 6'!$A$14:$A$711,'Հատված 6'!$G$14:$G$711)</f>
        <v>0</v>
      </c>
      <c r="H237" s="256">
        <f>LOOKUP(A237,'Հատված 6'!$A$14:$A$711,'Հատված 6'!$H$14:$H$711)</f>
        <v>0</v>
      </c>
    </row>
    <row r="238" spans="1:8" ht="40.5">
      <c r="A238" s="406">
        <v>2850</v>
      </c>
      <c r="B238" s="79" t="s">
        <v>106</v>
      </c>
      <c r="C238" s="69" t="s">
        <v>399</v>
      </c>
      <c r="D238" s="70" t="s">
        <v>70</v>
      </c>
      <c r="E238" s="83" t="s">
        <v>576</v>
      </c>
      <c r="F238" s="255"/>
      <c r="G238" s="256">
        <f>LOOKUP(A238,'Հատված 6'!$A$14:$A$711,'Հատված 6'!$G$14:$G$711)</f>
        <v>0</v>
      </c>
      <c r="H238" s="256">
        <f>LOOKUP(A238,'Հատված 6'!$A$14:$A$711,'Հատված 6'!$H$14:$H$711)</f>
        <v>0</v>
      </c>
    </row>
    <row r="239" spans="1:8" s="72" customFormat="1" ht="15" customHeight="1">
      <c r="A239" s="406"/>
      <c r="B239" s="63"/>
      <c r="C239" s="69"/>
      <c r="D239" s="70"/>
      <c r="E239" s="68" t="s">
        <v>405</v>
      </c>
      <c r="F239" s="259"/>
      <c r="G239" s="256"/>
      <c r="H239" s="256"/>
    </row>
    <row r="240" spans="1:8" ht="40.5">
      <c r="A240" s="406">
        <v>2851</v>
      </c>
      <c r="B240" s="79" t="s">
        <v>106</v>
      </c>
      <c r="C240" s="69" t="s">
        <v>399</v>
      </c>
      <c r="D240" s="70" t="s">
        <v>71</v>
      </c>
      <c r="E240" s="84" t="s">
        <v>576</v>
      </c>
      <c r="F240" s="255"/>
      <c r="G240" s="256">
        <f>LOOKUP(A240,'Հատված 6'!$A$14:$A$711,'Հատված 6'!$G$14:$G$711)</f>
        <v>0</v>
      </c>
      <c r="H240" s="256">
        <f>LOOKUP(A240,'Հատված 6'!$A$14:$A$711,'Հատված 6'!$H$14:$H$711)</f>
        <v>0</v>
      </c>
    </row>
    <row r="241" spans="1:8" ht="27">
      <c r="A241" s="406">
        <v>2860</v>
      </c>
      <c r="B241" s="79" t="s">
        <v>106</v>
      </c>
      <c r="C241" s="69" t="s">
        <v>400</v>
      </c>
      <c r="D241" s="70" t="s">
        <v>70</v>
      </c>
      <c r="E241" s="83" t="s">
        <v>577</v>
      </c>
      <c r="F241" s="255"/>
      <c r="G241" s="256">
        <f>LOOKUP(A241,'Հատված 6'!$A$14:$A$711,'Հատված 6'!$G$14:$G$711)</f>
        <v>0</v>
      </c>
      <c r="H241" s="256">
        <f>LOOKUP(A241,'Հատված 6'!$A$14:$A$711,'Հատված 6'!$H$14:$H$711)</f>
        <v>0</v>
      </c>
    </row>
    <row r="242" spans="1:8" s="72" customFormat="1" ht="15" customHeight="1">
      <c r="A242" s="406"/>
      <c r="B242" s="63"/>
      <c r="C242" s="69"/>
      <c r="D242" s="70"/>
      <c r="E242" s="68" t="s">
        <v>405</v>
      </c>
      <c r="F242" s="259"/>
      <c r="G242" s="256"/>
      <c r="H242" s="256"/>
    </row>
    <row r="243" spans="1:8" ht="27">
      <c r="A243" s="406">
        <v>2861</v>
      </c>
      <c r="B243" s="81" t="s">
        <v>106</v>
      </c>
      <c r="C243" s="74" t="s">
        <v>400</v>
      </c>
      <c r="D243" s="75" t="s">
        <v>71</v>
      </c>
      <c r="E243" s="84" t="s">
        <v>577</v>
      </c>
      <c r="F243" s="255"/>
      <c r="G243" s="256">
        <f>LOOKUP(A243,'Հատված 6'!$A$14:$A$711,'Հատված 6'!$G$14:$G$711)</f>
        <v>0</v>
      </c>
      <c r="H243" s="256">
        <f>LOOKUP(A243,'Հատված 6'!$A$14:$A$711,'Հատված 6'!$H$14:$H$711)</f>
        <v>0</v>
      </c>
    </row>
    <row r="244" spans="1:8" s="67" customFormat="1" ht="43.5">
      <c r="A244" s="407">
        <v>2900</v>
      </c>
      <c r="B244" s="79" t="s">
        <v>107</v>
      </c>
      <c r="C244" s="69" t="s">
        <v>70</v>
      </c>
      <c r="D244" s="70" t="s">
        <v>70</v>
      </c>
      <c r="E244" s="80" t="s">
        <v>636</v>
      </c>
      <c r="F244" s="262">
        <f>+G244+H244</f>
        <v>600000</v>
      </c>
      <c r="G244" s="256">
        <f>LOOKUP(A244,'Հատված 6'!$A$14:$A$711,'Հատված 6'!$G$14:$G$711)</f>
        <v>600000</v>
      </c>
      <c r="H244" s="256">
        <f>LOOKUP(A244,'Հատված 6'!$A$14:$A$711,'Հատված 6'!$H$14:$H$711)</f>
        <v>0</v>
      </c>
    </row>
    <row r="245" spans="1:8" ht="13.5" customHeight="1">
      <c r="A245" s="405"/>
      <c r="B245" s="63"/>
      <c r="C245" s="64"/>
      <c r="D245" s="65"/>
      <c r="E245" s="68" t="s">
        <v>403</v>
      </c>
      <c r="F245" s="264"/>
      <c r="G245" s="256"/>
      <c r="H245" s="256"/>
    </row>
    <row r="246" spans="1:8" ht="27">
      <c r="A246" s="406">
        <v>2910</v>
      </c>
      <c r="B246" s="79" t="s">
        <v>107</v>
      </c>
      <c r="C246" s="69" t="s">
        <v>71</v>
      </c>
      <c r="D246" s="70" t="s">
        <v>70</v>
      </c>
      <c r="E246" s="71" t="s">
        <v>578</v>
      </c>
      <c r="F246" s="257">
        <f>+G246+H246</f>
        <v>600000</v>
      </c>
      <c r="G246" s="256">
        <f>LOOKUP(A246,'Հատված 6'!$A$14:$A$711,'Հատված 6'!$G$14:$G$711)</f>
        <v>600000</v>
      </c>
      <c r="H246" s="256">
        <f>LOOKUP(A246,'Հատված 6'!$A$14:$A$711,'Հատված 6'!$H$14:$H$711)</f>
        <v>0</v>
      </c>
    </row>
    <row r="247" spans="1:8" s="72" customFormat="1" ht="15" customHeight="1">
      <c r="A247" s="406"/>
      <c r="B247" s="63"/>
      <c r="C247" s="69"/>
      <c r="D247" s="70"/>
      <c r="E247" s="68" t="s">
        <v>405</v>
      </c>
      <c r="F247" s="259"/>
      <c r="G247" s="256"/>
      <c r="H247" s="256"/>
    </row>
    <row r="248" spans="1:8" ht="17.25">
      <c r="A248" s="406">
        <v>2911</v>
      </c>
      <c r="B248" s="81" t="s">
        <v>107</v>
      </c>
      <c r="C248" s="74" t="s">
        <v>71</v>
      </c>
      <c r="D248" s="75" t="s">
        <v>71</v>
      </c>
      <c r="E248" s="68" t="s">
        <v>579</v>
      </c>
      <c r="F248" s="257">
        <f>+G248+H248</f>
        <v>600000</v>
      </c>
      <c r="G248" s="256">
        <f>LOOKUP(A248,'Հատված 6'!$A$14:$A$711,'Հատված 6'!$G$14:$G$711)</f>
        <v>600000</v>
      </c>
      <c r="H248" s="256">
        <f>LOOKUP(A248,'Հատված 6'!$A$14:$A$711,'Հատված 6'!$H$14:$H$711)</f>
        <v>0</v>
      </c>
    </row>
    <row r="249" spans="1:8" ht="17.25">
      <c r="A249" s="406">
        <v>2912</v>
      </c>
      <c r="B249" s="81" t="s">
        <v>107</v>
      </c>
      <c r="C249" s="74" t="s">
        <v>71</v>
      </c>
      <c r="D249" s="75" t="s">
        <v>72</v>
      </c>
      <c r="E249" s="68" t="s">
        <v>580</v>
      </c>
      <c r="F249" s="255"/>
      <c r="G249" s="256">
        <f>LOOKUP(A249,'Հատված 6'!$A$14:$A$711,'Հատված 6'!$G$14:$G$711)</f>
        <v>0</v>
      </c>
      <c r="H249" s="256">
        <f>LOOKUP(A249,'Հատված 6'!$A$14:$A$711,'Հատված 6'!$H$14:$H$711)</f>
        <v>0</v>
      </c>
    </row>
    <row r="250" spans="1:8" ht="17.25">
      <c r="A250" s="406">
        <v>2920</v>
      </c>
      <c r="B250" s="79" t="s">
        <v>107</v>
      </c>
      <c r="C250" s="69" t="s">
        <v>72</v>
      </c>
      <c r="D250" s="70" t="s">
        <v>70</v>
      </c>
      <c r="E250" s="71" t="s">
        <v>581</v>
      </c>
      <c r="F250" s="255"/>
      <c r="G250" s="256">
        <f>LOOKUP(A250,'Հատված 6'!$A$14:$A$711,'Հատված 6'!$G$14:$G$711)</f>
        <v>0</v>
      </c>
      <c r="H250" s="256">
        <f>LOOKUP(A250,'Հատված 6'!$A$14:$A$711,'Հատված 6'!$H$14:$H$711)</f>
        <v>0</v>
      </c>
    </row>
    <row r="251" spans="1:8" s="72" customFormat="1" ht="15" customHeight="1">
      <c r="A251" s="406"/>
      <c r="B251" s="63"/>
      <c r="C251" s="69"/>
      <c r="D251" s="70"/>
      <c r="E251" s="68" t="s">
        <v>405</v>
      </c>
      <c r="F251" s="259"/>
      <c r="G251" s="256"/>
      <c r="H251" s="256"/>
    </row>
    <row r="252" spans="1:8" ht="17.25">
      <c r="A252" s="406">
        <v>2921</v>
      </c>
      <c r="B252" s="81" t="s">
        <v>107</v>
      </c>
      <c r="C252" s="74" t="s">
        <v>72</v>
      </c>
      <c r="D252" s="75" t="s">
        <v>71</v>
      </c>
      <c r="E252" s="68" t="s">
        <v>582</v>
      </c>
      <c r="F252" s="255"/>
      <c r="G252" s="256">
        <f>LOOKUP(A252,'Հատված 6'!$A$14:$A$711,'Հատված 6'!$G$14:$G$711)</f>
        <v>0</v>
      </c>
      <c r="H252" s="256">
        <f>LOOKUP(A252,'Հատված 6'!$A$14:$A$711,'Հատված 6'!$H$14:$H$711)</f>
        <v>0</v>
      </c>
    </row>
    <row r="253" spans="1:8" ht="17.25">
      <c r="A253" s="406">
        <v>2922</v>
      </c>
      <c r="B253" s="81" t="s">
        <v>107</v>
      </c>
      <c r="C253" s="74" t="s">
        <v>72</v>
      </c>
      <c r="D253" s="75" t="s">
        <v>72</v>
      </c>
      <c r="E253" s="68" t="s">
        <v>583</v>
      </c>
      <c r="F253" s="255"/>
      <c r="G253" s="256">
        <f>LOOKUP(A253,'Հատված 6'!$A$14:$A$711,'Հատված 6'!$G$14:$G$711)</f>
        <v>0</v>
      </c>
      <c r="H253" s="256">
        <f>LOOKUP(A253,'Հատված 6'!$A$14:$A$711,'Հատված 6'!$H$14:$H$711)</f>
        <v>0</v>
      </c>
    </row>
    <row r="254" spans="1:8" ht="40.5">
      <c r="A254" s="406">
        <v>2930</v>
      </c>
      <c r="B254" s="79" t="s">
        <v>107</v>
      </c>
      <c r="C254" s="69" t="s">
        <v>659</v>
      </c>
      <c r="D254" s="70" t="s">
        <v>70</v>
      </c>
      <c r="E254" s="71" t="s">
        <v>584</v>
      </c>
      <c r="F254" s="255"/>
      <c r="G254" s="256">
        <f>LOOKUP(A254,'Հատված 6'!$A$14:$A$711,'Հատված 6'!$G$14:$G$711)</f>
        <v>0</v>
      </c>
      <c r="H254" s="256">
        <f>LOOKUP(A254,'Հատված 6'!$A$14:$A$711,'Հատված 6'!$H$14:$H$711)</f>
        <v>0</v>
      </c>
    </row>
    <row r="255" spans="1:8" s="72" customFormat="1" ht="15" customHeight="1">
      <c r="A255" s="406"/>
      <c r="B255" s="63"/>
      <c r="C255" s="69"/>
      <c r="D255" s="70"/>
      <c r="E255" s="68" t="s">
        <v>405</v>
      </c>
      <c r="F255" s="259"/>
      <c r="G255" s="256"/>
      <c r="H255" s="256"/>
    </row>
    <row r="256" spans="1:8" ht="27">
      <c r="A256" s="406">
        <v>2931</v>
      </c>
      <c r="B256" s="81" t="s">
        <v>107</v>
      </c>
      <c r="C256" s="74" t="s">
        <v>659</v>
      </c>
      <c r="D256" s="75" t="s">
        <v>71</v>
      </c>
      <c r="E256" s="68" t="s">
        <v>585</v>
      </c>
      <c r="F256" s="255"/>
      <c r="G256" s="256">
        <f>LOOKUP(A256,'Հատված 6'!$A$14:$A$711,'Հատված 6'!$G$14:$G$711)</f>
        <v>0</v>
      </c>
      <c r="H256" s="256">
        <f>LOOKUP(A256,'Հատված 6'!$A$14:$A$711,'Հատված 6'!$H$14:$H$711)</f>
        <v>0</v>
      </c>
    </row>
    <row r="257" spans="1:8" ht="17.25">
      <c r="A257" s="406">
        <v>2932</v>
      </c>
      <c r="B257" s="81" t="s">
        <v>107</v>
      </c>
      <c r="C257" s="74" t="s">
        <v>659</v>
      </c>
      <c r="D257" s="75" t="s">
        <v>72</v>
      </c>
      <c r="E257" s="68" t="s">
        <v>586</v>
      </c>
      <c r="F257" s="255"/>
      <c r="G257" s="256">
        <f>LOOKUP(A257,'Հատված 6'!$A$14:$A$711,'Հատված 6'!$G$14:$G$711)</f>
        <v>0</v>
      </c>
      <c r="H257" s="256">
        <f>LOOKUP(A257,'Հատված 6'!$A$14:$A$711,'Հատված 6'!$H$14:$H$711)</f>
        <v>0</v>
      </c>
    </row>
    <row r="258" spans="1:8" ht="17.25">
      <c r="A258" s="406">
        <v>2940</v>
      </c>
      <c r="B258" s="79" t="s">
        <v>107</v>
      </c>
      <c r="C258" s="69" t="s">
        <v>398</v>
      </c>
      <c r="D258" s="70" t="s">
        <v>70</v>
      </c>
      <c r="E258" s="71" t="s">
        <v>587</v>
      </c>
      <c r="F258" s="255"/>
      <c r="G258" s="256">
        <f>LOOKUP(A258,'Հատված 6'!$A$14:$A$711,'Հատված 6'!$G$14:$G$711)</f>
        <v>0</v>
      </c>
      <c r="H258" s="256">
        <f>LOOKUP(A258,'Հատված 6'!$A$14:$A$711,'Հատված 6'!$H$14:$H$711)</f>
        <v>0</v>
      </c>
    </row>
    <row r="259" spans="1:8" s="72" customFormat="1" ht="15" customHeight="1">
      <c r="A259" s="406"/>
      <c r="B259" s="63"/>
      <c r="C259" s="69"/>
      <c r="D259" s="70"/>
      <c r="E259" s="68" t="s">
        <v>405</v>
      </c>
      <c r="F259" s="259"/>
      <c r="G259" s="256"/>
      <c r="H259" s="256"/>
    </row>
    <row r="260" spans="1:8" ht="17.25">
      <c r="A260" s="406">
        <v>2941</v>
      </c>
      <c r="B260" s="81" t="s">
        <v>107</v>
      </c>
      <c r="C260" s="74" t="s">
        <v>398</v>
      </c>
      <c r="D260" s="75" t="s">
        <v>71</v>
      </c>
      <c r="E260" s="68" t="s">
        <v>588</v>
      </c>
      <c r="F260" s="255"/>
      <c r="G260" s="256">
        <f>LOOKUP(A260,'Հատված 6'!$A$14:$A$711,'Հատված 6'!$G$14:$G$711)</f>
        <v>0</v>
      </c>
      <c r="H260" s="256">
        <f>LOOKUP(A260,'Հատված 6'!$A$14:$A$711,'Հատված 6'!$H$14:$H$711)</f>
        <v>0</v>
      </c>
    </row>
    <row r="261" spans="1:8" ht="17.25">
      <c r="A261" s="406">
        <v>2942</v>
      </c>
      <c r="B261" s="81" t="s">
        <v>107</v>
      </c>
      <c r="C261" s="74" t="s">
        <v>398</v>
      </c>
      <c r="D261" s="75" t="s">
        <v>72</v>
      </c>
      <c r="E261" s="68" t="s">
        <v>589</v>
      </c>
      <c r="F261" s="255"/>
      <c r="G261" s="256">
        <f>LOOKUP(A261,'Հատված 6'!$A$14:$A$711,'Հատված 6'!$G$14:$G$711)</f>
        <v>0</v>
      </c>
      <c r="H261" s="256">
        <f>LOOKUP(A261,'Հատված 6'!$A$14:$A$711,'Հատված 6'!$H$14:$H$711)</f>
        <v>0</v>
      </c>
    </row>
    <row r="262" spans="1:8" ht="27">
      <c r="A262" s="406">
        <v>2950</v>
      </c>
      <c r="B262" s="79" t="s">
        <v>107</v>
      </c>
      <c r="C262" s="69" t="s">
        <v>399</v>
      </c>
      <c r="D262" s="70" t="s">
        <v>70</v>
      </c>
      <c r="E262" s="71" t="s">
        <v>590</v>
      </c>
      <c r="F262" s="257">
        <f>+G262+H262</f>
        <v>0</v>
      </c>
      <c r="G262" s="256">
        <f>LOOKUP(A262,'Հատված 6'!$A$14:$A$711,'Հատված 6'!$G$14:$G$711)</f>
        <v>0</v>
      </c>
      <c r="H262" s="256">
        <f>LOOKUP(A262,'Հատված 6'!$A$14:$A$711,'Հատված 6'!$H$14:$H$711)</f>
        <v>0</v>
      </c>
    </row>
    <row r="263" spans="1:8" s="72" customFormat="1" ht="15" customHeight="1">
      <c r="A263" s="406"/>
      <c r="B263" s="63"/>
      <c r="C263" s="69"/>
      <c r="D263" s="70"/>
      <c r="E263" s="68" t="s">
        <v>405</v>
      </c>
      <c r="F263" s="259"/>
      <c r="G263" s="256"/>
      <c r="H263" s="256"/>
    </row>
    <row r="264" spans="1:8" ht="17.25">
      <c r="A264" s="406">
        <v>2951</v>
      </c>
      <c r="B264" s="81" t="s">
        <v>107</v>
      </c>
      <c r="C264" s="74" t="s">
        <v>399</v>
      </c>
      <c r="D264" s="75" t="s">
        <v>71</v>
      </c>
      <c r="E264" s="68" t="s">
        <v>591</v>
      </c>
      <c r="F264" s="255">
        <f>+G264+H264</f>
        <v>0</v>
      </c>
      <c r="G264" s="256">
        <f>LOOKUP(A264,'Հատված 6'!$A$14:$A$711,'Հատված 6'!$G$14:$G$711)</f>
        <v>0</v>
      </c>
      <c r="H264" s="256">
        <f>LOOKUP(A264,'Հատված 6'!$A$14:$A$711,'Հատված 6'!$H$14:$H$711)</f>
        <v>0</v>
      </c>
    </row>
    <row r="265" spans="1:8" ht="17.25">
      <c r="A265" s="406">
        <v>2952</v>
      </c>
      <c r="B265" s="81" t="s">
        <v>107</v>
      </c>
      <c r="C265" s="74" t="s">
        <v>399</v>
      </c>
      <c r="D265" s="75" t="s">
        <v>72</v>
      </c>
      <c r="E265" s="68" t="s">
        <v>592</v>
      </c>
      <c r="F265" s="255"/>
      <c r="G265" s="256">
        <f>LOOKUP(A265,'Հատված 6'!$A$14:$A$711,'Հատված 6'!$G$14:$G$711)</f>
        <v>0</v>
      </c>
      <c r="H265" s="256">
        <f>LOOKUP(A265,'Հատված 6'!$A$14:$A$711,'Հատված 6'!$H$14:$H$711)</f>
        <v>0</v>
      </c>
    </row>
    <row r="266" spans="1:8" ht="27">
      <c r="A266" s="406">
        <v>2960</v>
      </c>
      <c r="B266" s="79" t="s">
        <v>107</v>
      </c>
      <c r="C266" s="69" t="s">
        <v>400</v>
      </c>
      <c r="D266" s="70" t="s">
        <v>70</v>
      </c>
      <c r="E266" s="71" t="s">
        <v>593</v>
      </c>
      <c r="F266" s="255"/>
      <c r="G266" s="256">
        <f>LOOKUP(A266,'Հատված 6'!$A$14:$A$711,'Հատված 6'!$G$14:$G$711)</f>
        <v>0</v>
      </c>
      <c r="H266" s="256">
        <f>LOOKUP(A266,'Հատված 6'!$A$14:$A$711,'Հատված 6'!$H$14:$H$711)</f>
        <v>0</v>
      </c>
    </row>
    <row r="267" spans="1:8" s="72" customFormat="1" ht="15" customHeight="1">
      <c r="A267" s="406"/>
      <c r="B267" s="63"/>
      <c r="C267" s="69"/>
      <c r="D267" s="70"/>
      <c r="E267" s="68" t="s">
        <v>405</v>
      </c>
      <c r="F267" s="259"/>
      <c r="G267" s="256"/>
      <c r="H267" s="256"/>
    </row>
    <row r="268" spans="1:8" ht="27">
      <c r="A268" s="406">
        <v>2961</v>
      </c>
      <c r="B268" s="81" t="s">
        <v>107</v>
      </c>
      <c r="C268" s="74" t="s">
        <v>400</v>
      </c>
      <c r="D268" s="75" t="s">
        <v>71</v>
      </c>
      <c r="E268" s="68" t="s">
        <v>593</v>
      </c>
      <c r="F268" s="255"/>
      <c r="G268" s="256">
        <f>LOOKUP(A268,'Հատված 6'!$A$14:$A$711,'Հատված 6'!$G$14:$G$711)</f>
        <v>0</v>
      </c>
      <c r="H268" s="256">
        <f>LOOKUP(A268,'Հատված 6'!$A$14:$A$711,'Հատված 6'!$H$14:$H$711)</f>
        <v>0</v>
      </c>
    </row>
    <row r="269" spans="1:8" ht="27">
      <c r="A269" s="406">
        <v>2970</v>
      </c>
      <c r="B269" s="79" t="s">
        <v>107</v>
      </c>
      <c r="C269" s="69" t="s">
        <v>401</v>
      </c>
      <c r="D269" s="70" t="s">
        <v>70</v>
      </c>
      <c r="E269" s="71" t="s">
        <v>594</v>
      </c>
      <c r="F269" s="255"/>
      <c r="G269" s="256">
        <f>LOOKUP(A269,'Հատված 6'!$A$14:$A$711,'Հատված 6'!$G$14:$G$711)</f>
        <v>0</v>
      </c>
      <c r="H269" s="256">
        <f>LOOKUP(A269,'Հատված 6'!$A$14:$A$711,'Հատված 6'!$H$14:$H$711)</f>
        <v>0</v>
      </c>
    </row>
    <row r="270" spans="1:8" s="72" customFormat="1" ht="15" customHeight="1">
      <c r="A270" s="406"/>
      <c r="B270" s="63"/>
      <c r="C270" s="69"/>
      <c r="D270" s="70"/>
      <c r="E270" s="68" t="s">
        <v>405</v>
      </c>
      <c r="F270" s="259"/>
      <c r="G270" s="256"/>
      <c r="H270" s="256"/>
    </row>
    <row r="271" spans="1:8" ht="27">
      <c r="A271" s="406">
        <v>2971</v>
      </c>
      <c r="B271" s="81" t="s">
        <v>107</v>
      </c>
      <c r="C271" s="74" t="s">
        <v>401</v>
      </c>
      <c r="D271" s="75" t="s">
        <v>71</v>
      </c>
      <c r="E271" s="68" t="s">
        <v>594</v>
      </c>
      <c r="F271" s="255"/>
      <c r="G271" s="256">
        <f>LOOKUP(A271,'Հատված 6'!$A$14:$A$711,'Հատված 6'!$G$14:$G$711)</f>
        <v>0</v>
      </c>
      <c r="H271" s="256">
        <f>LOOKUP(A271,'Հատված 6'!$A$14:$A$711,'Հատված 6'!$H$14:$H$711)</f>
        <v>0</v>
      </c>
    </row>
    <row r="272" spans="1:8" ht="17.25">
      <c r="A272" s="406">
        <v>2980</v>
      </c>
      <c r="B272" s="79" t="s">
        <v>107</v>
      </c>
      <c r="C272" s="69" t="s">
        <v>402</v>
      </c>
      <c r="D272" s="70" t="s">
        <v>70</v>
      </c>
      <c r="E272" s="71" t="s">
        <v>595</v>
      </c>
      <c r="F272" s="255"/>
      <c r="G272" s="256">
        <f>LOOKUP(A272,'Հատված 6'!$A$14:$A$711,'Հատված 6'!$G$14:$G$711)</f>
        <v>0</v>
      </c>
      <c r="H272" s="256">
        <f>LOOKUP(A272,'Հատված 6'!$A$14:$A$711,'Հատված 6'!$H$14:$H$711)</f>
        <v>0</v>
      </c>
    </row>
    <row r="273" spans="1:8" s="72" customFormat="1" ht="15" customHeight="1">
      <c r="A273" s="406"/>
      <c r="B273" s="63"/>
      <c r="C273" s="69"/>
      <c r="D273" s="70"/>
      <c r="E273" s="68" t="s">
        <v>405</v>
      </c>
      <c r="F273" s="259"/>
      <c r="G273" s="256"/>
      <c r="H273" s="256"/>
    </row>
    <row r="274" spans="1:8" ht="17.25">
      <c r="A274" s="406">
        <v>2981</v>
      </c>
      <c r="B274" s="81" t="s">
        <v>107</v>
      </c>
      <c r="C274" s="74" t="s">
        <v>402</v>
      </c>
      <c r="D274" s="75" t="s">
        <v>71</v>
      </c>
      <c r="E274" s="68" t="s">
        <v>595</v>
      </c>
      <c r="F274" s="255"/>
      <c r="G274" s="256">
        <f>LOOKUP(A274,'Հատված 6'!$A$14:$A$711,'Հատված 6'!$G$14:$G$711)</f>
        <v>0</v>
      </c>
      <c r="H274" s="256">
        <f>LOOKUP(A274,'Հատված 6'!$A$14:$A$711,'Հատված 6'!$H$14:$H$711)</f>
        <v>0</v>
      </c>
    </row>
    <row r="275" spans="1:8" s="67" customFormat="1" ht="60">
      <c r="A275" s="407">
        <v>3000</v>
      </c>
      <c r="B275" s="79" t="s">
        <v>108</v>
      </c>
      <c r="C275" s="69" t="s">
        <v>70</v>
      </c>
      <c r="D275" s="70" t="s">
        <v>70</v>
      </c>
      <c r="E275" s="80" t="s">
        <v>637</v>
      </c>
      <c r="F275" s="262">
        <f>+G275+H275</f>
        <v>0</v>
      </c>
      <c r="G275" s="256">
        <v>0</v>
      </c>
      <c r="H275" s="256">
        <f>LOOKUP(A275,'Հատված 6'!$A$14:$A$711,'Հատված 6'!$H$14:$H$711)</f>
        <v>0</v>
      </c>
    </row>
    <row r="276" spans="1:8" ht="13.5" customHeight="1">
      <c r="A276" s="405"/>
      <c r="B276" s="63"/>
      <c r="C276" s="64"/>
      <c r="D276" s="65"/>
      <c r="E276" s="68" t="s">
        <v>403</v>
      </c>
      <c r="F276" s="264"/>
      <c r="G276" s="256"/>
      <c r="H276" s="256"/>
    </row>
    <row r="277" spans="1:8" ht="17.25">
      <c r="A277" s="406">
        <v>3010</v>
      </c>
      <c r="B277" s="79" t="s">
        <v>108</v>
      </c>
      <c r="C277" s="69" t="s">
        <v>71</v>
      </c>
      <c r="D277" s="70" t="s">
        <v>70</v>
      </c>
      <c r="E277" s="71" t="s">
        <v>615</v>
      </c>
      <c r="F277" s="255"/>
      <c r="G277" s="256">
        <f>LOOKUP(A277,'Հատված 6'!$A$14:$A$711,'Հատված 6'!$G$14:$G$711)</f>
        <v>0</v>
      </c>
      <c r="H277" s="256">
        <f>LOOKUP(A277,'Հատված 6'!$A$14:$A$711,'Հատված 6'!$H$14:$H$711)</f>
        <v>0</v>
      </c>
    </row>
    <row r="278" spans="1:8" s="72" customFormat="1" ht="15" customHeight="1">
      <c r="A278" s="406"/>
      <c r="B278" s="63"/>
      <c r="C278" s="69"/>
      <c r="D278" s="70"/>
      <c r="E278" s="68" t="s">
        <v>405</v>
      </c>
      <c r="F278" s="259"/>
      <c r="G278" s="256"/>
      <c r="H278" s="256"/>
    </row>
    <row r="279" spans="1:8" ht="17.25">
      <c r="A279" s="406">
        <v>3011</v>
      </c>
      <c r="B279" s="81" t="s">
        <v>108</v>
      </c>
      <c r="C279" s="74" t="s">
        <v>71</v>
      </c>
      <c r="D279" s="75" t="s">
        <v>71</v>
      </c>
      <c r="E279" s="68" t="s">
        <v>616</v>
      </c>
      <c r="F279" s="255"/>
      <c r="G279" s="256">
        <f>LOOKUP(A279,'Հատված 6'!$A$14:$A$711,'Հատված 6'!$G$14:$G$711)</f>
        <v>0</v>
      </c>
      <c r="H279" s="256">
        <f>LOOKUP(A279,'Հատված 6'!$A$14:$A$711,'Հատված 6'!$H$14:$H$711)</f>
        <v>0</v>
      </c>
    </row>
    <row r="280" spans="1:8" ht="17.25">
      <c r="A280" s="406">
        <v>3012</v>
      </c>
      <c r="B280" s="81" t="s">
        <v>108</v>
      </c>
      <c r="C280" s="74" t="s">
        <v>71</v>
      </c>
      <c r="D280" s="75" t="s">
        <v>72</v>
      </c>
      <c r="E280" s="68" t="s">
        <v>617</v>
      </c>
      <c r="F280" s="255"/>
      <c r="G280" s="256">
        <f>LOOKUP(A280,'Հատված 6'!$A$14:$A$711,'Հատված 6'!$G$14:$G$711)</f>
        <v>0</v>
      </c>
      <c r="H280" s="256">
        <f>LOOKUP(A280,'Հատված 6'!$A$14:$A$711,'Հատված 6'!$H$14:$H$711)</f>
        <v>0</v>
      </c>
    </row>
    <row r="281" spans="1:8" ht="17.25">
      <c r="A281" s="406">
        <v>3020</v>
      </c>
      <c r="B281" s="79" t="s">
        <v>108</v>
      </c>
      <c r="C281" s="69" t="s">
        <v>72</v>
      </c>
      <c r="D281" s="70" t="s">
        <v>70</v>
      </c>
      <c r="E281" s="71" t="s">
        <v>618</v>
      </c>
      <c r="F281" s="255"/>
      <c r="G281" s="256">
        <f>LOOKUP(A281,'Հատված 6'!$A$14:$A$711,'Հատված 6'!$G$14:$G$711)</f>
        <v>0</v>
      </c>
      <c r="H281" s="256">
        <f>LOOKUP(A281,'Հատված 6'!$A$14:$A$711,'Հատված 6'!$H$14:$H$711)</f>
        <v>0</v>
      </c>
    </row>
    <row r="282" spans="1:8" s="72" customFormat="1" ht="15" customHeight="1">
      <c r="A282" s="406"/>
      <c r="B282" s="63"/>
      <c r="C282" s="69"/>
      <c r="D282" s="70"/>
      <c r="E282" s="68" t="s">
        <v>405</v>
      </c>
      <c r="F282" s="259"/>
      <c r="G282" s="256"/>
      <c r="H282" s="256"/>
    </row>
    <row r="283" spans="1:8" ht="17.25">
      <c r="A283" s="406">
        <v>3021</v>
      </c>
      <c r="B283" s="81" t="s">
        <v>108</v>
      </c>
      <c r="C283" s="74" t="s">
        <v>72</v>
      </c>
      <c r="D283" s="75" t="s">
        <v>71</v>
      </c>
      <c r="E283" s="68" t="s">
        <v>618</v>
      </c>
      <c r="F283" s="255"/>
      <c r="G283" s="256">
        <f>LOOKUP(A283,'Հատված 6'!$A$14:$A$711,'Հատված 6'!$G$14:$G$711)</f>
        <v>0</v>
      </c>
      <c r="H283" s="256">
        <f>LOOKUP(A283,'Հատված 6'!$A$14:$A$711,'Հատված 6'!$H$14:$H$711)</f>
        <v>0</v>
      </c>
    </row>
    <row r="284" spans="1:8" ht="17.25">
      <c r="A284" s="406">
        <v>3030</v>
      </c>
      <c r="B284" s="79" t="s">
        <v>108</v>
      </c>
      <c r="C284" s="69" t="s">
        <v>659</v>
      </c>
      <c r="D284" s="70" t="s">
        <v>70</v>
      </c>
      <c r="E284" s="71" t="s">
        <v>619</v>
      </c>
      <c r="F284" s="255"/>
      <c r="G284" s="256">
        <f>LOOKUP(A284,'Հատված 6'!$A$14:$A$711,'Հատված 6'!$G$14:$G$711)</f>
        <v>0</v>
      </c>
      <c r="H284" s="256">
        <f>LOOKUP(A284,'Հատված 6'!$A$14:$A$711,'Հատված 6'!$H$14:$H$711)</f>
        <v>0</v>
      </c>
    </row>
    <row r="285" spans="1:8" s="72" customFormat="1" ht="15" customHeight="1">
      <c r="A285" s="406"/>
      <c r="B285" s="63"/>
      <c r="C285" s="69"/>
      <c r="D285" s="70"/>
      <c r="E285" s="68" t="s">
        <v>405</v>
      </c>
      <c r="F285" s="259"/>
      <c r="G285" s="256"/>
      <c r="H285" s="256"/>
    </row>
    <row r="286" spans="1:8" s="72" customFormat="1" ht="17.25">
      <c r="A286" s="406">
        <v>3031</v>
      </c>
      <c r="B286" s="81" t="s">
        <v>108</v>
      </c>
      <c r="C286" s="74" t="s">
        <v>659</v>
      </c>
      <c r="D286" s="75" t="s">
        <v>71</v>
      </c>
      <c r="E286" s="68" t="s">
        <v>619</v>
      </c>
      <c r="F286" s="259"/>
      <c r="G286" s="256">
        <f>LOOKUP(A286,'Հատված 6'!$A$14:$A$711,'Հատված 6'!$G$14:$G$711)</f>
        <v>0</v>
      </c>
      <c r="H286" s="256">
        <f>LOOKUP(A286,'Հատված 6'!$A$14:$A$711,'Հատված 6'!$H$14:$H$711)</f>
        <v>0</v>
      </c>
    </row>
    <row r="287" spans="1:8" ht="17.25">
      <c r="A287" s="406">
        <v>3040</v>
      </c>
      <c r="B287" s="79" t="s">
        <v>108</v>
      </c>
      <c r="C287" s="69" t="s">
        <v>398</v>
      </c>
      <c r="D287" s="70" t="s">
        <v>70</v>
      </c>
      <c r="E287" s="71" t="s">
        <v>620</v>
      </c>
      <c r="F287" s="255"/>
      <c r="G287" s="256">
        <f>LOOKUP(A287,'Հատված 6'!$A$14:$A$711,'Հատված 6'!$G$14:$G$711)</f>
        <v>0</v>
      </c>
      <c r="H287" s="256">
        <f>LOOKUP(A287,'Հատված 6'!$A$14:$A$711,'Հատված 6'!$H$14:$H$711)</f>
        <v>0</v>
      </c>
    </row>
    <row r="288" spans="1:8" s="72" customFormat="1" ht="15" customHeight="1">
      <c r="A288" s="406"/>
      <c r="B288" s="63"/>
      <c r="C288" s="69"/>
      <c r="D288" s="70"/>
      <c r="E288" s="68" t="s">
        <v>405</v>
      </c>
      <c r="F288" s="259"/>
      <c r="G288" s="256"/>
      <c r="H288" s="256"/>
    </row>
    <row r="289" spans="1:8" ht="17.25">
      <c r="A289" s="406">
        <v>3041</v>
      </c>
      <c r="B289" s="81" t="s">
        <v>108</v>
      </c>
      <c r="C289" s="74" t="s">
        <v>398</v>
      </c>
      <c r="D289" s="75" t="s">
        <v>71</v>
      </c>
      <c r="E289" s="68" t="s">
        <v>620</v>
      </c>
      <c r="F289" s="255"/>
      <c r="G289" s="256">
        <f>LOOKUP(A289,'Հատված 6'!$A$14:$A$711,'Հատված 6'!$G$14:$G$711)</f>
        <v>0</v>
      </c>
      <c r="H289" s="256">
        <f>LOOKUP(A289,'Հատված 6'!$A$14:$A$711,'Հատված 6'!$H$14:$H$711)</f>
        <v>0</v>
      </c>
    </row>
    <row r="290" spans="1:8" ht="17.25">
      <c r="A290" s="406">
        <v>3050</v>
      </c>
      <c r="B290" s="79" t="s">
        <v>108</v>
      </c>
      <c r="C290" s="69" t="s">
        <v>399</v>
      </c>
      <c r="D290" s="70" t="s">
        <v>70</v>
      </c>
      <c r="E290" s="71" t="s">
        <v>621</v>
      </c>
      <c r="F290" s="255"/>
      <c r="G290" s="256">
        <f>LOOKUP(A290,'Հատված 6'!$A$14:$A$711,'Հատված 6'!$G$14:$G$711)</f>
        <v>0</v>
      </c>
      <c r="H290" s="256">
        <f>LOOKUP(A290,'Հատված 6'!$A$14:$A$711,'Հատված 6'!$H$14:$H$711)</f>
        <v>0</v>
      </c>
    </row>
    <row r="291" spans="1:8" s="72" customFormat="1" ht="15" customHeight="1">
      <c r="A291" s="406"/>
      <c r="B291" s="63"/>
      <c r="C291" s="69"/>
      <c r="D291" s="70"/>
      <c r="E291" s="68" t="s">
        <v>405</v>
      </c>
      <c r="F291" s="259"/>
      <c r="G291" s="256"/>
      <c r="H291" s="256"/>
    </row>
    <row r="292" spans="1:8" ht="17.25">
      <c r="A292" s="406">
        <v>3051</v>
      </c>
      <c r="B292" s="81" t="s">
        <v>108</v>
      </c>
      <c r="C292" s="74" t="s">
        <v>399</v>
      </c>
      <c r="D292" s="75" t="s">
        <v>71</v>
      </c>
      <c r="E292" s="68" t="s">
        <v>621</v>
      </c>
      <c r="F292" s="255"/>
      <c r="G292" s="256">
        <f>LOOKUP(A292,'Հատված 6'!$A$14:$A$711,'Հատված 6'!$G$14:$G$711)</f>
        <v>0</v>
      </c>
      <c r="H292" s="256">
        <f>LOOKUP(A292,'Հատված 6'!$A$14:$A$711,'Հատված 6'!$H$14:$H$711)</f>
        <v>0</v>
      </c>
    </row>
    <row r="293" spans="1:8" ht="14.25" customHeight="1">
      <c r="A293" s="406">
        <v>3060</v>
      </c>
      <c r="B293" s="79" t="s">
        <v>108</v>
      </c>
      <c r="C293" s="69" t="s">
        <v>400</v>
      </c>
      <c r="D293" s="70" t="s">
        <v>70</v>
      </c>
      <c r="E293" s="71" t="s">
        <v>622</v>
      </c>
      <c r="F293" s="255"/>
      <c r="G293" s="256">
        <f>LOOKUP(A293,'Հատված 6'!$A$14:$A$711,'Հատված 6'!$G$14:$G$711)</f>
        <v>0</v>
      </c>
      <c r="H293" s="256">
        <f>LOOKUP(A293,'Հատված 6'!$A$14:$A$711,'Հատված 6'!$H$14:$H$711)</f>
        <v>0</v>
      </c>
    </row>
    <row r="294" spans="1:8" s="72" customFormat="1" ht="15" customHeight="1">
      <c r="A294" s="406"/>
      <c r="B294" s="63"/>
      <c r="C294" s="69"/>
      <c r="D294" s="70"/>
      <c r="E294" s="68" t="s">
        <v>405</v>
      </c>
      <c r="F294" s="259"/>
      <c r="G294" s="256"/>
      <c r="H294" s="256"/>
    </row>
    <row r="295" spans="1:8" ht="14.25" customHeight="1">
      <c r="A295" s="406">
        <v>3061</v>
      </c>
      <c r="B295" s="81" t="s">
        <v>108</v>
      </c>
      <c r="C295" s="74" t="s">
        <v>400</v>
      </c>
      <c r="D295" s="75" t="s">
        <v>71</v>
      </c>
      <c r="E295" s="68" t="s">
        <v>622</v>
      </c>
      <c r="F295" s="255"/>
      <c r="G295" s="256">
        <f>LOOKUP(A295,'Հատված 6'!$A$14:$A$711,'Հատված 6'!$G$14:$G$711)</f>
        <v>0</v>
      </c>
      <c r="H295" s="256">
        <f>LOOKUP(A295,'Հատված 6'!$A$14:$A$711,'Հատված 6'!$H$14:$H$711)</f>
        <v>0</v>
      </c>
    </row>
    <row r="296" spans="1:8" ht="27">
      <c r="A296" s="406">
        <v>3070</v>
      </c>
      <c r="B296" s="79" t="s">
        <v>108</v>
      </c>
      <c r="C296" s="69" t="s">
        <v>401</v>
      </c>
      <c r="D296" s="70" t="s">
        <v>70</v>
      </c>
      <c r="E296" s="71" t="s">
        <v>623</v>
      </c>
      <c r="F296" s="257">
        <f>+G296+H296</f>
        <v>0</v>
      </c>
      <c r="G296" s="256">
        <f>LOOKUP(A296,'Հատված 6'!$A$14:$A$711,'Հատված 6'!$G$14:$G$711)</f>
        <v>0</v>
      </c>
      <c r="H296" s="256">
        <f>LOOKUP(A296,'Հատված 6'!$A$14:$A$711,'Հատված 6'!$H$14:$H$711)</f>
        <v>0</v>
      </c>
    </row>
    <row r="297" spans="1:8" s="72" customFormat="1" ht="15" customHeight="1">
      <c r="A297" s="406"/>
      <c r="B297" s="63"/>
      <c r="C297" s="69"/>
      <c r="D297" s="70"/>
      <c r="E297" s="68" t="s">
        <v>405</v>
      </c>
      <c r="F297" s="259"/>
      <c r="G297" s="256"/>
      <c r="H297" s="256"/>
    </row>
    <row r="298" spans="1:8" ht="27">
      <c r="A298" s="406">
        <v>3071</v>
      </c>
      <c r="B298" s="81" t="s">
        <v>108</v>
      </c>
      <c r="C298" s="74" t="s">
        <v>401</v>
      </c>
      <c r="D298" s="75" t="s">
        <v>71</v>
      </c>
      <c r="E298" s="68" t="s">
        <v>623</v>
      </c>
      <c r="F298" s="255">
        <f>+G298+H298</f>
        <v>0</v>
      </c>
      <c r="G298" s="256">
        <f>LOOKUP(A298,'Հատված 6'!$A$14:$A$711,'Հատված 6'!$G$14:$G$711)</f>
        <v>0</v>
      </c>
      <c r="H298" s="256">
        <f>LOOKUP(A298,'Հատված 6'!$A$14:$A$711,'Հատված 6'!$H$14:$H$711)</f>
        <v>0</v>
      </c>
    </row>
    <row r="299" spans="1:8" ht="40.5">
      <c r="A299" s="406">
        <v>3080</v>
      </c>
      <c r="B299" s="79" t="s">
        <v>108</v>
      </c>
      <c r="C299" s="69" t="s">
        <v>402</v>
      </c>
      <c r="D299" s="70" t="s">
        <v>70</v>
      </c>
      <c r="E299" s="71" t="s">
        <v>624</v>
      </c>
      <c r="F299" s="255"/>
      <c r="G299" s="256">
        <f>LOOKUP(A299,'Հատված 6'!$A$14:$A$711,'Հատված 6'!$G$14:$G$711)</f>
        <v>0</v>
      </c>
      <c r="H299" s="256">
        <f>LOOKUP(A299,'Հատված 6'!$A$14:$A$711,'Հատված 6'!$H$14:$H$711)</f>
        <v>0</v>
      </c>
    </row>
    <row r="300" spans="1:8" s="72" customFormat="1" ht="15" customHeight="1">
      <c r="A300" s="406"/>
      <c r="B300" s="63"/>
      <c r="C300" s="69"/>
      <c r="D300" s="70"/>
      <c r="E300" s="68" t="s">
        <v>405</v>
      </c>
      <c r="F300" s="259"/>
      <c r="G300" s="256"/>
      <c r="H300" s="256"/>
    </row>
    <row r="301" spans="1:8" ht="40.5">
      <c r="A301" s="406">
        <v>3081</v>
      </c>
      <c r="B301" s="81" t="s">
        <v>108</v>
      </c>
      <c r="C301" s="74" t="s">
        <v>402</v>
      </c>
      <c r="D301" s="75" t="s">
        <v>71</v>
      </c>
      <c r="E301" s="68" t="s">
        <v>624</v>
      </c>
      <c r="F301" s="255"/>
      <c r="G301" s="256">
        <f>LOOKUP(A301,'Հատված 6'!$A$14:$A$711,'Հատված 6'!$G$14:$G$711)</f>
        <v>0</v>
      </c>
      <c r="H301" s="256">
        <f>LOOKUP(A301,'Հատված 6'!$A$14:$A$711,'Հատված 6'!$H$14:$H$711)</f>
        <v>0</v>
      </c>
    </row>
    <row r="302" spans="1:8" s="72" customFormat="1" ht="15" customHeight="1">
      <c r="A302" s="406"/>
      <c r="B302" s="63"/>
      <c r="C302" s="69"/>
      <c r="D302" s="70"/>
      <c r="E302" s="68" t="s">
        <v>405</v>
      </c>
      <c r="F302" s="259"/>
      <c r="G302" s="256"/>
      <c r="H302" s="256"/>
    </row>
    <row r="303" spans="1:8" ht="27">
      <c r="A303" s="406">
        <v>3090</v>
      </c>
      <c r="B303" s="79" t="s">
        <v>108</v>
      </c>
      <c r="C303" s="69" t="s">
        <v>522</v>
      </c>
      <c r="D303" s="70" t="s">
        <v>70</v>
      </c>
      <c r="E303" s="71" t="s">
        <v>625</v>
      </c>
      <c r="F303" s="255"/>
      <c r="G303" s="256">
        <f>LOOKUP(A303,'Հատված 6'!$A$14:$A$711,'Հատված 6'!$G$14:$G$711)</f>
        <v>0</v>
      </c>
      <c r="H303" s="256">
        <f>LOOKUP(A303,'Հատված 6'!$A$14:$A$711,'Հատված 6'!$H$14:$H$711)</f>
        <v>0</v>
      </c>
    </row>
    <row r="304" spans="1:8" s="72" customFormat="1" ht="15" customHeight="1">
      <c r="A304" s="406"/>
      <c r="B304" s="63"/>
      <c r="C304" s="69"/>
      <c r="D304" s="70"/>
      <c r="E304" s="68" t="s">
        <v>405</v>
      </c>
      <c r="F304" s="259"/>
      <c r="G304" s="256"/>
      <c r="H304" s="256"/>
    </row>
    <row r="305" spans="1:8" ht="13.5" customHeight="1">
      <c r="A305" s="408">
        <v>3091</v>
      </c>
      <c r="B305" s="81" t="s">
        <v>108</v>
      </c>
      <c r="C305" s="85" t="s">
        <v>522</v>
      </c>
      <c r="D305" s="86" t="s">
        <v>71</v>
      </c>
      <c r="E305" s="87" t="s">
        <v>625</v>
      </c>
      <c r="F305" s="267"/>
      <c r="G305" s="256">
        <f>LOOKUP(A305,'Հատված 6'!$A$14:$A$711,'Հատված 6'!$G$14:$G$711)</f>
        <v>0</v>
      </c>
      <c r="H305" s="256">
        <f>LOOKUP(A305,'Հատված 6'!$A$14:$A$711,'Հատված 6'!$H$14:$H$711)</f>
        <v>0</v>
      </c>
    </row>
    <row r="306" spans="1:8" ht="40.5">
      <c r="A306" s="408">
        <v>3092</v>
      </c>
      <c r="B306" s="81" t="s">
        <v>108</v>
      </c>
      <c r="C306" s="85" t="s">
        <v>522</v>
      </c>
      <c r="D306" s="86" t="s">
        <v>72</v>
      </c>
      <c r="E306" s="87" t="s">
        <v>626</v>
      </c>
      <c r="F306" s="267"/>
      <c r="G306" s="256">
        <f>LOOKUP(A306,'Հատված 6'!$A$14:$A$711,'Հատված 6'!$G$14:$G$711)</f>
        <v>0</v>
      </c>
      <c r="H306" s="256">
        <f>LOOKUP(A306,'Հատված 6'!$A$14:$A$711,'Հատված 6'!$H$14:$H$711)</f>
        <v>0</v>
      </c>
    </row>
    <row r="307" spans="1:8" s="67" customFormat="1" ht="49.5">
      <c r="A307" s="409">
        <v>3100</v>
      </c>
      <c r="B307" s="69" t="s">
        <v>109</v>
      </c>
      <c r="C307" s="69" t="s">
        <v>70</v>
      </c>
      <c r="D307" s="70" t="s">
        <v>70</v>
      </c>
      <c r="E307" s="88" t="s">
        <v>638</v>
      </c>
      <c r="F307" s="262">
        <f>+G307</f>
        <v>-12600000</v>
      </c>
      <c r="G307" s="256">
        <f>LOOKUP(A307,'Հատված 6'!$A$14:$A$711,'Հատված 6'!$G$14:$G$711)</f>
        <v>-12600000</v>
      </c>
      <c r="H307" s="256">
        <f>LOOKUP(A307,'Հատված 6'!$A$14:$A$711,'Հատված 6'!$H$14:$H$711)</f>
        <v>0</v>
      </c>
    </row>
    <row r="308" spans="1:8" ht="13.5" customHeight="1">
      <c r="A308" s="408"/>
      <c r="B308" s="63"/>
      <c r="C308" s="64"/>
      <c r="D308" s="65"/>
      <c r="E308" s="68" t="s">
        <v>403</v>
      </c>
      <c r="F308" s="324"/>
      <c r="G308" s="256"/>
      <c r="H308" s="256"/>
    </row>
    <row r="309" spans="1:8" ht="27">
      <c r="A309" s="408">
        <v>3110</v>
      </c>
      <c r="B309" s="89" t="s">
        <v>109</v>
      </c>
      <c r="C309" s="89" t="s">
        <v>71</v>
      </c>
      <c r="D309" s="90" t="s">
        <v>70</v>
      </c>
      <c r="E309" s="83" t="s">
        <v>627</v>
      </c>
      <c r="F309" s="257">
        <f>+G309</f>
        <v>-12600000</v>
      </c>
      <c r="G309" s="256">
        <f>LOOKUP(A309,'Հատված 6'!$A$14:$A$711,'Հատված 6'!$G$14:$G$711)</f>
        <v>-12600000</v>
      </c>
      <c r="H309" s="256">
        <f>LOOKUP(A309,'Հատված 6'!$A$14:$A$711,'Հատված 6'!$H$14:$H$711)</f>
        <v>0</v>
      </c>
    </row>
    <row r="310" spans="1:8" s="72" customFormat="1" ht="15" customHeight="1">
      <c r="A310" s="408"/>
      <c r="B310" s="63"/>
      <c r="C310" s="69"/>
      <c r="D310" s="70"/>
      <c r="E310" s="68" t="s">
        <v>405</v>
      </c>
      <c r="F310" s="259"/>
      <c r="G310" s="256"/>
      <c r="H310" s="256"/>
    </row>
    <row r="311" spans="1:8" ht="18" thickBot="1">
      <c r="A311" s="410">
        <v>3112</v>
      </c>
      <c r="B311" s="91" t="s">
        <v>109</v>
      </c>
      <c r="C311" s="91" t="s">
        <v>71</v>
      </c>
      <c r="D311" s="92" t="s">
        <v>72</v>
      </c>
      <c r="E311" s="93" t="s">
        <v>628</v>
      </c>
      <c r="F311" s="268">
        <f>+G311</f>
        <v>-12600000</v>
      </c>
      <c r="G311" s="256">
        <f>LOOKUP(A311,'Հատված 6'!$A$14:$A$711,'Հատված 6'!$G$14:$G$711)</f>
        <v>-12600000</v>
      </c>
      <c r="H311" s="256">
        <f>LOOKUP(A311,'Հատված 6'!$A$14:$A$711,'Հատված 6'!$H$14:$H$711)</f>
        <v>0</v>
      </c>
    </row>
    <row r="312" spans="2:4" ht="17.25">
      <c r="B312" s="94"/>
      <c r="C312" s="95"/>
      <c r="D312" s="96"/>
    </row>
    <row r="313" spans="2:8" ht="17.25">
      <c r="B313" s="419" t="s">
        <v>758</v>
      </c>
      <c r="C313" s="419"/>
      <c r="D313" s="419"/>
      <c r="E313" s="419"/>
      <c r="F313" s="419"/>
      <c r="G313" s="419"/>
      <c r="H313" s="419"/>
    </row>
    <row r="314" spans="2:8" ht="17.25">
      <c r="B314" s="419"/>
      <c r="C314" s="419"/>
      <c r="D314" s="419"/>
      <c r="E314" s="419"/>
      <c r="F314" s="419"/>
      <c r="G314" s="419"/>
      <c r="H314" s="419"/>
    </row>
    <row r="315" spans="2:8" ht="17.25">
      <c r="B315" s="419"/>
      <c r="C315" s="419"/>
      <c r="D315" s="419"/>
      <c r="E315" s="419"/>
      <c r="F315" s="419"/>
      <c r="G315" s="419"/>
      <c r="H315" s="419"/>
    </row>
  </sheetData>
  <sheetProtection/>
  <mergeCells count="11">
    <mergeCell ref="F8:F9"/>
    <mergeCell ref="B313:H315"/>
    <mergeCell ref="F1:G3"/>
    <mergeCell ref="G8:H8"/>
    <mergeCell ref="A5:H5"/>
    <mergeCell ref="A6:H6"/>
    <mergeCell ref="A8:A9"/>
    <mergeCell ref="B8:B9"/>
    <mergeCell ref="C8:C9"/>
    <mergeCell ref="D8:D9"/>
    <mergeCell ref="E8:E9"/>
  </mergeCells>
  <printOptions/>
  <pageMargins left="0" right="0" top="0" bottom="0" header="0" footer="0"/>
  <pageSetup firstPageNumber="2" useFirstPageNumber="1" horizontalDpi="600" verticalDpi="600" orientation="portrait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B37">
      <selection activeCell="E56" sqref="E56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29" customWidth="1"/>
    <col min="4" max="4" width="20.28125" style="0" customWidth="1"/>
    <col min="5" max="5" width="16.57421875" style="0" customWidth="1"/>
    <col min="6" max="6" width="18.140625" style="0" customWidth="1"/>
    <col min="8" max="8" width="12.28125" style="0" bestFit="1" customWidth="1"/>
    <col min="9" max="9" width="20.421875" style="0" customWidth="1"/>
  </cols>
  <sheetData>
    <row r="1" spans="1:6" s="106" customFormat="1" ht="37.5" customHeight="1">
      <c r="A1" s="308"/>
      <c r="B1" s="308"/>
      <c r="C1" s="308"/>
      <c r="D1" s="308"/>
      <c r="E1" s="435" t="s">
        <v>764</v>
      </c>
      <c r="F1" s="435"/>
    </row>
    <row r="2" spans="1:6" s="106" customFormat="1" ht="17.25">
      <c r="A2" s="107" t="s">
        <v>320</v>
      </c>
      <c r="B2" s="107"/>
      <c r="C2" s="107"/>
      <c r="E2" s="435"/>
      <c r="F2" s="435"/>
    </row>
    <row r="3" spans="1:6" s="106" customFormat="1" ht="17.25">
      <c r="A3" s="107"/>
      <c r="B3" s="107"/>
      <c r="C3" s="107"/>
      <c r="E3" s="435"/>
      <c r="F3" s="435"/>
    </row>
    <row r="4" spans="1:6" s="105" customFormat="1" ht="20.25">
      <c r="A4" s="437" t="s">
        <v>313</v>
      </c>
      <c r="B4" s="437"/>
      <c r="C4" s="437"/>
      <c r="D4" s="437"/>
      <c r="E4" s="437"/>
      <c r="F4" s="437"/>
    </row>
    <row r="5" spans="1:6" s="106" customFormat="1" ht="37.5" customHeight="1">
      <c r="A5" s="438" t="s">
        <v>314</v>
      </c>
      <c r="B5" s="438"/>
      <c r="C5" s="438"/>
      <c r="D5" s="438"/>
      <c r="E5" s="438"/>
      <c r="F5" s="438"/>
    </row>
    <row r="6" spans="3:6" s="106" customFormat="1" ht="14.25" thickBot="1">
      <c r="C6" s="108"/>
      <c r="E6" s="312"/>
      <c r="F6" s="312" t="s">
        <v>717</v>
      </c>
    </row>
    <row r="7" spans="1:6" s="106" customFormat="1" ht="30" customHeight="1" thickBot="1">
      <c r="A7" s="439" t="s">
        <v>390</v>
      </c>
      <c r="B7" s="109" t="s">
        <v>315</v>
      </c>
      <c r="C7" s="110"/>
      <c r="D7" s="441" t="s">
        <v>317</v>
      </c>
      <c r="E7" s="443" t="s">
        <v>403</v>
      </c>
      <c r="F7" s="444"/>
    </row>
    <row r="8" spans="1:6" s="106" customFormat="1" ht="33" customHeight="1" thickBot="1">
      <c r="A8" s="440"/>
      <c r="B8" s="104" t="s">
        <v>316</v>
      </c>
      <c r="C8" s="111" t="s">
        <v>658</v>
      </c>
      <c r="D8" s="442"/>
      <c r="E8" s="129" t="s">
        <v>318</v>
      </c>
      <c r="F8" s="129" t="s">
        <v>319</v>
      </c>
    </row>
    <row r="9" spans="1:6" s="106" customFormat="1" ht="14.25" thickBot="1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</row>
    <row r="10" spans="1:10" s="106" customFormat="1" ht="36" customHeight="1" thickBot="1">
      <c r="A10" s="113">
        <v>4000</v>
      </c>
      <c r="B10" s="114" t="s">
        <v>663</v>
      </c>
      <c r="C10" s="115"/>
      <c r="D10" s="297">
        <f>+E10+F10</f>
        <v>0</v>
      </c>
      <c r="E10" s="298">
        <f>+E12</f>
        <v>-32409000</v>
      </c>
      <c r="F10" s="282">
        <f>+F12+F173+F208</f>
        <v>32409000</v>
      </c>
      <c r="H10" s="306"/>
      <c r="I10" s="326"/>
      <c r="J10" s="106" t="s">
        <v>122</v>
      </c>
    </row>
    <row r="11" spans="1:6" s="106" customFormat="1" ht="14.25" thickBot="1">
      <c r="A11" s="113"/>
      <c r="B11" s="116" t="s">
        <v>321</v>
      </c>
      <c r="C11" s="115"/>
      <c r="D11" s="297"/>
      <c r="E11" s="298"/>
      <c r="F11" s="282"/>
    </row>
    <row r="12" spans="1:6" s="106" customFormat="1" ht="51.75" customHeight="1" thickBot="1">
      <c r="A12" s="132">
        <v>4050</v>
      </c>
      <c r="B12" s="133" t="s">
        <v>664</v>
      </c>
      <c r="C12" s="134" t="s">
        <v>307</v>
      </c>
      <c r="D12" s="299">
        <f>+E12+F12</f>
        <v>-32409000</v>
      </c>
      <c r="E12" s="300">
        <f>+E14+E27+E85+E129+E144</f>
        <v>-32409000</v>
      </c>
      <c r="F12" s="301"/>
    </row>
    <row r="13" spans="1:6" s="106" customFormat="1" ht="14.25" thickBot="1">
      <c r="A13" s="172"/>
      <c r="B13" s="173" t="s">
        <v>321</v>
      </c>
      <c r="C13" s="174"/>
      <c r="D13" s="302"/>
      <c r="E13" s="302"/>
      <c r="F13" s="301"/>
    </row>
    <row r="14" spans="1:6" s="106" customFormat="1" ht="30.75" customHeight="1" thickBot="1">
      <c r="A14" s="179">
        <v>4100</v>
      </c>
      <c r="B14" s="180" t="s">
        <v>598</v>
      </c>
      <c r="C14" s="181" t="s">
        <v>307</v>
      </c>
      <c r="D14" s="294">
        <f>+E14</f>
        <v>-1300000</v>
      </c>
      <c r="E14" s="294">
        <f>+E16</f>
        <v>-1300000</v>
      </c>
      <c r="F14" s="303" t="s">
        <v>308</v>
      </c>
    </row>
    <row r="15" spans="1:6" s="106" customFormat="1" ht="13.5">
      <c r="A15" s="175"/>
      <c r="B15" s="176" t="s">
        <v>321</v>
      </c>
      <c r="C15" s="177"/>
      <c r="D15" s="283"/>
      <c r="E15" s="283"/>
      <c r="F15" s="284"/>
    </row>
    <row r="16" spans="1:6" s="106" customFormat="1" ht="27">
      <c r="A16" s="164">
        <v>4110</v>
      </c>
      <c r="B16" s="137" t="s">
        <v>665</v>
      </c>
      <c r="C16" s="136" t="s">
        <v>307</v>
      </c>
      <c r="D16" s="275">
        <f>+E16</f>
        <v>-1300000</v>
      </c>
      <c r="E16" s="275">
        <f>+E18+E19+E20</f>
        <v>-1300000</v>
      </c>
      <c r="F16" s="278" t="s">
        <v>308</v>
      </c>
    </row>
    <row r="17" spans="1:6" s="106" customFormat="1" ht="14.25">
      <c r="A17" s="164"/>
      <c r="B17" s="130" t="s">
        <v>405</v>
      </c>
      <c r="C17" s="136"/>
      <c r="D17" s="275"/>
      <c r="E17" s="275"/>
      <c r="F17" s="278"/>
    </row>
    <row r="18" spans="1:6" s="106" customFormat="1" ht="14.25">
      <c r="A18" s="164">
        <v>4111</v>
      </c>
      <c r="B18" s="138" t="s">
        <v>322</v>
      </c>
      <c r="C18" s="139" t="s">
        <v>111</v>
      </c>
      <c r="D18" s="275">
        <f>+E18</f>
        <v>0</v>
      </c>
      <c r="E18" s="275"/>
      <c r="F18" s="278" t="s">
        <v>308</v>
      </c>
    </row>
    <row r="19" spans="1:6" s="106" customFormat="1" ht="27">
      <c r="A19" s="164">
        <v>4112</v>
      </c>
      <c r="B19" s="138" t="s">
        <v>323</v>
      </c>
      <c r="C19" s="140" t="s">
        <v>112</v>
      </c>
      <c r="D19" s="275">
        <f>+E19</f>
        <v>-1300000</v>
      </c>
      <c r="E19" s="275">
        <v>-1300000</v>
      </c>
      <c r="F19" s="278" t="s">
        <v>308</v>
      </c>
    </row>
    <row r="20" spans="1:6" s="106" customFormat="1" ht="14.25">
      <c r="A20" s="164">
        <v>4114</v>
      </c>
      <c r="B20" s="138" t="s">
        <v>324</v>
      </c>
      <c r="C20" s="140" t="s">
        <v>110</v>
      </c>
      <c r="D20" s="275">
        <f>+E20</f>
        <v>0</v>
      </c>
      <c r="E20" s="275"/>
      <c r="F20" s="278" t="s">
        <v>308</v>
      </c>
    </row>
    <row r="21" spans="1:6" s="106" customFormat="1" ht="27">
      <c r="A21" s="164">
        <v>4120</v>
      </c>
      <c r="B21" s="131" t="s">
        <v>666</v>
      </c>
      <c r="C21" s="136" t="s">
        <v>307</v>
      </c>
      <c r="D21" s="275">
        <f>+E21</f>
        <v>0</v>
      </c>
      <c r="E21" s="275"/>
      <c r="F21" s="278" t="s">
        <v>308</v>
      </c>
    </row>
    <row r="22" spans="1:6" s="106" customFormat="1" ht="14.25">
      <c r="A22" s="164"/>
      <c r="B22" s="130" t="s">
        <v>405</v>
      </c>
      <c r="C22" s="136"/>
      <c r="D22" s="275"/>
      <c r="E22" s="275"/>
      <c r="F22" s="278"/>
    </row>
    <row r="23" spans="1:6" s="106" customFormat="1" ht="13.5" customHeight="1">
      <c r="A23" s="164">
        <v>4121</v>
      </c>
      <c r="B23" s="138" t="s">
        <v>325</v>
      </c>
      <c r="C23" s="140" t="s">
        <v>113</v>
      </c>
      <c r="D23" s="275">
        <f>+E23</f>
        <v>0</v>
      </c>
      <c r="E23" s="275"/>
      <c r="F23" s="278" t="s">
        <v>308</v>
      </c>
    </row>
    <row r="24" spans="1:6" s="106" customFormat="1" ht="25.5" customHeight="1">
      <c r="A24" s="164">
        <v>4130</v>
      </c>
      <c r="B24" s="131" t="s">
        <v>667</v>
      </c>
      <c r="C24" s="136" t="s">
        <v>307</v>
      </c>
      <c r="D24" s="275">
        <f>+E24</f>
        <v>0</v>
      </c>
      <c r="E24" s="275"/>
      <c r="F24" s="278" t="s">
        <v>308</v>
      </c>
    </row>
    <row r="25" spans="1:6" s="106" customFormat="1" ht="14.25">
      <c r="A25" s="164"/>
      <c r="B25" s="130" t="s">
        <v>405</v>
      </c>
      <c r="C25" s="136"/>
      <c r="D25" s="275"/>
      <c r="E25" s="275"/>
      <c r="F25" s="278"/>
    </row>
    <row r="26" spans="1:6" s="106" customFormat="1" ht="13.5" customHeight="1" thickBot="1">
      <c r="A26" s="182">
        <v>4131</v>
      </c>
      <c r="B26" s="183" t="s">
        <v>326</v>
      </c>
      <c r="C26" s="184" t="s">
        <v>114</v>
      </c>
      <c r="D26" s="304">
        <f>+E26</f>
        <v>0</v>
      </c>
      <c r="E26" s="304"/>
      <c r="F26" s="305" t="s">
        <v>308</v>
      </c>
    </row>
    <row r="27" spans="1:6" s="106" customFormat="1" ht="45" customHeight="1" thickBot="1">
      <c r="A27" s="179">
        <v>4200</v>
      </c>
      <c r="B27" s="214" t="s">
        <v>608</v>
      </c>
      <c r="C27" s="181" t="s">
        <v>307</v>
      </c>
      <c r="D27" s="294">
        <f>+E27</f>
        <v>300000</v>
      </c>
      <c r="E27" s="294">
        <f>+E29+E43+E60+E38+E53+E56</f>
        <v>300000</v>
      </c>
      <c r="F27" s="303" t="s">
        <v>308</v>
      </c>
    </row>
    <row r="28" spans="1:6" s="106" customFormat="1" ht="13.5">
      <c r="A28" s="175"/>
      <c r="B28" s="176" t="s">
        <v>321</v>
      </c>
      <c r="C28" s="177"/>
      <c r="D28" s="283"/>
      <c r="E28" s="283"/>
      <c r="F28" s="284"/>
    </row>
    <row r="29" spans="1:6" s="106" customFormat="1" ht="39">
      <c r="A29" s="164">
        <v>4210</v>
      </c>
      <c r="B29" s="131" t="s">
        <v>668</v>
      </c>
      <c r="C29" s="136" t="s">
        <v>307</v>
      </c>
      <c r="D29" s="275">
        <f>+E29</f>
        <v>0</v>
      </c>
      <c r="E29" s="275">
        <f>+E31+E32+E33+E34+E35+E36+E37</f>
        <v>0</v>
      </c>
      <c r="F29" s="278" t="s">
        <v>308</v>
      </c>
    </row>
    <row r="30" spans="1:6" s="106" customFormat="1" ht="14.25">
      <c r="A30" s="164"/>
      <c r="B30" s="130" t="s">
        <v>405</v>
      </c>
      <c r="C30" s="136"/>
      <c r="D30" s="275"/>
      <c r="E30" s="275"/>
      <c r="F30" s="278"/>
    </row>
    <row r="31" spans="1:6" s="106" customFormat="1" ht="14.25">
      <c r="A31" s="164">
        <v>4211</v>
      </c>
      <c r="B31" s="138" t="s">
        <v>327</v>
      </c>
      <c r="C31" s="140" t="s">
        <v>115</v>
      </c>
      <c r="D31" s="275">
        <f>+E31</f>
        <v>0</v>
      </c>
      <c r="E31" s="275"/>
      <c r="F31" s="278" t="s">
        <v>308</v>
      </c>
    </row>
    <row r="32" spans="1:6" s="106" customFormat="1" ht="14.25">
      <c r="A32" s="164">
        <v>4212</v>
      </c>
      <c r="B32" s="131" t="s">
        <v>328</v>
      </c>
      <c r="C32" s="140" t="s">
        <v>116</v>
      </c>
      <c r="D32" s="275">
        <f aca="true" t="shared" si="0" ref="D32:D37">+E32</f>
        <v>0</v>
      </c>
      <c r="E32" s="275"/>
      <c r="F32" s="278" t="s">
        <v>308</v>
      </c>
    </row>
    <row r="33" spans="1:6" s="106" customFormat="1" ht="14.25">
      <c r="A33" s="164">
        <v>4213</v>
      </c>
      <c r="B33" s="138" t="s">
        <v>329</v>
      </c>
      <c r="C33" s="140" t="s">
        <v>117</v>
      </c>
      <c r="D33" s="275">
        <f t="shared" si="0"/>
        <v>0</v>
      </c>
      <c r="E33" s="275"/>
      <c r="F33" s="278" t="s">
        <v>308</v>
      </c>
    </row>
    <row r="34" spans="1:6" s="106" customFormat="1" ht="14.25">
      <c r="A34" s="164">
        <v>4214</v>
      </c>
      <c r="B34" s="138" t="s">
        <v>330</v>
      </c>
      <c r="C34" s="140" t="s">
        <v>118</v>
      </c>
      <c r="D34" s="275">
        <f t="shared" si="0"/>
        <v>0</v>
      </c>
      <c r="E34" s="275"/>
      <c r="F34" s="278" t="s">
        <v>308</v>
      </c>
    </row>
    <row r="35" spans="1:6" s="106" customFormat="1" ht="14.25">
      <c r="A35" s="164">
        <v>4215</v>
      </c>
      <c r="B35" s="138" t="s">
        <v>331</v>
      </c>
      <c r="C35" s="140" t="s">
        <v>119</v>
      </c>
      <c r="D35" s="275">
        <f t="shared" si="0"/>
        <v>0</v>
      </c>
      <c r="E35" s="275"/>
      <c r="F35" s="278" t="s">
        <v>308</v>
      </c>
    </row>
    <row r="36" spans="1:6" s="106" customFormat="1" ht="17.25" customHeight="1">
      <c r="A36" s="164">
        <v>4216</v>
      </c>
      <c r="B36" s="138" t="s">
        <v>332</v>
      </c>
      <c r="C36" s="140" t="s">
        <v>120</v>
      </c>
      <c r="D36" s="275">
        <f t="shared" si="0"/>
        <v>0</v>
      </c>
      <c r="E36" s="275"/>
      <c r="F36" s="278" t="s">
        <v>308</v>
      </c>
    </row>
    <row r="37" spans="1:6" s="106" customFormat="1" ht="14.25">
      <c r="A37" s="164">
        <v>4217</v>
      </c>
      <c r="B37" s="138" t="s">
        <v>333</v>
      </c>
      <c r="C37" s="140" t="s">
        <v>121</v>
      </c>
      <c r="D37" s="275">
        <f t="shared" si="0"/>
        <v>0</v>
      </c>
      <c r="E37" s="275"/>
      <c r="F37" s="278" t="s">
        <v>308</v>
      </c>
    </row>
    <row r="38" spans="1:6" s="106" customFormat="1" ht="27">
      <c r="A38" s="164">
        <v>4220</v>
      </c>
      <c r="B38" s="131" t="s">
        <v>669</v>
      </c>
      <c r="C38" s="136" t="s">
        <v>307</v>
      </c>
      <c r="D38" s="275">
        <f>+E38</f>
        <v>0</v>
      </c>
      <c r="E38" s="275">
        <f>+E40+E41</f>
        <v>0</v>
      </c>
      <c r="F38" s="278" t="s">
        <v>308</v>
      </c>
    </row>
    <row r="39" spans="1:6" s="106" customFormat="1" ht="14.25">
      <c r="A39" s="164"/>
      <c r="B39" s="130" t="s">
        <v>405</v>
      </c>
      <c r="C39" s="136"/>
      <c r="D39" s="275"/>
      <c r="E39" s="275"/>
      <c r="F39" s="278"/>
    </row>
    <row r="40" spans="1:6" s="106" customFormat="1" ht="14.25">
      <c r="A40" s="164">
        <v>4221</v>
      </c>
      <c r="B40" s="138" t="s">
        <v>334</v>
      </c>
      <c r="C40" s="141">
        <v>4221</v>
      </c>
      <c r="D40" s="325">
        <f>+E40</f>
        <v>0</v>
      </c>
      <c r="E40" s="275"/>
      <c r="F40" s="278" t="s">
        <v>308</v>
      </c>
    </row>
    <row r="41" spans="1:6" s="106" customFormat="1" ht="14.25">
      <c r="A41" s="164">
        <v>4222</v>
      </c>
      <c r="B41" s="138" t="s">
        <v>335</v>
      </c>
      <c r="C41" s="140" t="s">
        <v>271</v>
      </c>
      <c r="D41" s="325">
        <f>+E41</f>
        <v>0</v>
      </c>
      <c r="E41" s="275"/>
      <c r="F41" s="278" t="s">
        <v>308</v>
      </c>
    </row>
    <row r="42" spans="1:6" s="106" customFormat="1" ht="14.25">
      <c r="A42" s="164">
        <v>4223</v>
      </c>
      <c r="B42" s="138" t="s">
        <v>336</v>
      </c>
      <c r="C42" s="140" t="s">
        <v>272</v>
      </c>
      <c r="D42" s="279">
        <f>+E42</f>
        <v>0</v>
      </c>
      <c r="E42" s="275"/>
      <c r="F42" s="278" t="s">
        <v>308</v>
      </c>
    </row>
    <row r="43" spans="1:6" ht="52.5">
      <c r="A43" s="164">
        <v>4230</v>
      </c>
      <c r="B43" s="131" t="s">
        <v>696</v>
      </c>
      <c r="C43" s="136" t="s">
        <v>307</v>
      </c>
      <c r="D43" s="325">
        <f>+E43</f>
        <v>0</v>
      </c>
      <c r="E43" s="275">
        <f>+E45+E46+E47+E48+E49+E50+E51+E52</f>
        <v>0</v>
      </c>
      <c r="F43" s="278" t="s">
        <v>308</v>
      </c>
    </row>
    <row r="44" spans="1:6" ht="14.25">
      <c r="A44" s="164"/>
      <c r="B44" s="130" t="s">
        <v>405</v>
      </c>
      <c r="C44" s="136"/>
      <c r="D44" s="275"/>
      <c r="E44" s="275"/>
      <c r="F44" s="278"/>
    </row>
    <row r="45" spans="1:6" ht="14.25">
      <c r="A45" s="164">
        <v>4231</v>
      </c>
      <c r="B45" s="138" t="s">
        <v>670</v>
      </c>
      <c r="C45" s="140" t="s">
        <v>273</v>
      </c>
      <c r="D45" s="275">
        <f>+E45</f>
        <v>0</v>
      </c>
      <c r="E45" s="275"/>
      <c r="F45" s="278" t="s">
        <v>308</v>
      </c>
    </row>
    <row r="46" spans="1:6" ht="14.25">
      <c r="A46" s="164">
        <v>4232</v>
      </c>
      <c r="B46" s="138" t="s">
        <v>671</v>
      </c>
      <c r="C46" s="140" t="s">
        <v>274</v>
      </c>
      <c r="D46" s="275">
        <f aca="true" t="shared" si="1" ref="D46:D109">+E46</f>
        <v>0</v>
      </c>
      <c r="E46" s="275"/>
      <c r="F46" s="278" t="s">
        <v>308</v>
      </c>
    </row>
    <row r="47" spans="1:6" ht="27">
      <c r="A47" s="164">
        <v>4233</v>
      </c>
      <c r="B47" s="138" t="s">
        <v>672</v>
      </c>
      <c r="C47" s="140" t="s">
        <v>275</v>
      </c>
      <c r="D47" s="275">
        <f t="shared" si="1"/>
        <v>0</v>
      </c>
      <c r="E47" s="275"/>
      <c r="F47" s="278" t="s">
        <v>308</v>
      </c>
    </row>
    <row r="48" spans="1:6" ht="14.25">
      <c r="A48" s="164">
        <v>4234</v>
      </c>
      <c r="B48" s="138" t="s">
        <v>673</v>
      </c>
      <c r="C48" s="140" t="s">
        <v>276</v>
      </c>
      <c r="D48" s="275">
        <f t="shared" si="1"/>
        <v>0</v>
      </c>
      <c r="E48" s="275"/>
      <c r="F48" s="278" t="s">
        <v>308</v>
      </c>
    </row>
    <row r="49" spans="1:6" ht="14.25">
      <c r="A49" s="164">
        <v>4235</v>
      </c>
      <c r="B49" s="142" t="s">
        <v>674</v>
      </c>
      <c r="C49" s="143">
        <v>4235</v>
      </c>
      <c r="D49" s="275">
        <f t="shared" si="1"/>
        <v>0</v>
      </c>
      <c r="E49" s="275"/>
      <c r="F49" s="278" t="s">
        <v>308</v>
      </c>
    </row>
    <row r="50" spans="1:6" ht="14.25">
      <c r="A50" s="164">
        <v>4236</v>
      </c>
      <c r="B50" s="138" t="s">
        <v>675</v>
      </c>
      <c r="C50" s="140" t="s">
        <v>277</v>
      </c>
      <c r="D50" s="275">
        <f t="shared" si="1"/>
        <v>0</v>
      </c>
      <c r="E50" s="275"/>
      <c r="F50" s="278" t="s">
        <v>308</v>
      </c>
    </row>
    <row r="51" spans="1:6" ht="14.25">
      <c r="A51" s="164">
        <v>4237</v>
      </c>
      <c r="B51" s="138" t="s">
        <v>676</v>
      </c>
      <c r="C51" s="140" t="s">
        <v>278</v>
      </c>
      <c r="D51" s="275">
        <f t="shared" si="1"/>
        <v>0</v>
      </c>
      <c r="E51" s="275"/>
      <c r="F51" s="278" t="s">
        <v>308</v>
      </c>
    </row>
    <row r="52" spans="1:6" ht="14.25">
      <c r="A52" s="164">
        <v>4238</v>
      </c>
      <c r="B52" s="138" t="s">
        <v>677</v>
      </c>
      <c r="C52" s="140" t="s">
        <v>279</v>
      </c>
      <c r="D52" s="275">
        <f t="shared" si="1"/>
        <v>0</v>
      </c>
      <c r="E52" s="275"/>
      <c r="F52" s="278" t="s">
        <v>308</v>
      </c>
    </row>
    <row r="53" spans="1:6" ht="27">
      <c r="A53" s="164">
        <v>4240</v>
      </c>
      <c r="B53" s="131" t="s">
        <v>697</v>
      </c>
      <c r="C53" s="136" t="s">
        <v>307</v>
      </c>
      <c r="D53" s="275">
        <f t="shared" si="1"/>
        <v>0</v>
      </c>
      <c r="E53" s="275">
        <f>+E55</f>
        <v>0</v>
      </c>
      <c r="F53" s="278" t="s">
        <v>308</v>
      </c>
    </row>
    <row r="54" spans="1:6" ht="14.25">
      <c r="A54" s="164"/>
      <c r="B54" s="130" t="s">
        <v>405</v>
      </c>
      <c r="C54" s="136"/>
      <c r="D54" s="275"/>
      <c r="E54" s="275"/>
      <c r="F54" s="278"/>
    </row>
    <row r="55" spans="1:6" ht="14.25">
      <c r="A55" s="164">
        <v>4241</v>
      </c>
      <c r="B55" s="138" t="s">
        <v>678</v>
      </c>
      <c r="C55" s="140" t="s">
        <v>280</v>
      </c>
      <c r="D55" s="275">
        <f t="shared" si="1"/>
        <v>0</v>
      </c>
      <c r="E55" s="275"/>
      <c r="F55" s="278" t="s">
        <v>308</v>
      </c>
    </row>
    <row r="56" spans="1:6" ht="28.5" customHeight="1">
      <c r="A56" s="164">
        <v>4250</v>
      </c>
      <c r="B56" s="131" t="s">
        <v>698</v>
      </c>
      <c r="C56" s="136" t="s">
        <v>307</v>
      </c>
      <c r="D56" s="275">
        <f t="shared" si="1"/>
        <v>300000</v>
      </c>
      <c r="E56" s="275">
        <f>+E58+E59</f>
        <v>300000</v>
      </c>
      <c r="F56" s="278" t="s">
        <v>308</v>
      </c>
    </row>
    <row r="57" spans="1:6" ht="14.25">
      <c r="A57" s="164"/>
      <c r="B57" s="130" t="s">
        <v>405</v>
      </c>
      <c r="C57" s="136"/>
      <c r="D57" s="275"/>
      <c r="E57" s="275"/>
      <c r="F57" s="278"/>
    </row>
    <row r="58" spans="1:6" ht="27">
      <c r="A58" s="164">
        <v>4251</v>
      </c>
      <c r="B58" s="138" t="s">
        <v>679</v>
      </c>
      <c r="C58" s="140" t="s">
        <v>281</v>
      </c>
      <c r="D58" s="275">
        <f t="shared" si="1"/>
        <v>0</v>
      </c>
      <c r="E58" s="275"/>
      <c r="F58" s="278" t="s">
        <v>308</v>
      </c>
    </row>
    <row r="59" spans="1:6" ht="27">
      <c r="A59" s="164">
        <v>4252</v>
      </c>
      <c r="B59" s="138" t="s">
        <v>680</v>
      </c>
      <c r="C59" s="140" t="s">
        <v>282</v>
      </c>
      <c r="D59" s="275">
        <f t="shared" si="1"/>
        <v>300000</v>
      </c>
      <c r="E59" s="275">
        <v>300000</v>
      </c>
      <c r="F59" s="278" t="s">
        <v>308</v>
      </c>
    </row>
    <row r="60" spans="1:6" ht="39">
      <c r="A60" s="164">
        <v>4260</v>
      </c>
      <c r="B60" s="131" t="s">
        <v>699</v>
      </c>
      <c r="C60" s="136" t="s">
        <v>307</v>
      </c>
      <c r="D60" s="275">
        <f t="shared" si="1"/>
        <v>0</v>
      </c>
      <c r="E60" s="275">
        <f>+E62+E63+E64+E65+E66+E67+E68+E69</f>
        <v>0</v>
      </c>
      <c r="F60" s="278" t="s">
        <v>308</v>
      </c>
    </row>
    <row r="61" spans="1:6" ht="14.25">
      <c r="A61" s="164"/>
      <c r="B61" s="130" t="s">
        <v>405</v>
      </c>
      <c r="C61" s="136"/>
      <c r="D61" s="275"/>
      <c r="E61" s="275"/>
      <c r="F61" s="278"/>
    </row>
    <row r="62" spans="1:6" ht="14.25">
      <c r="A62" s="164">
        <v>4261</v>
      </c>
      <c r="B62" s="138" t="s">
        <v>681</v>
      </c>
      <c r="C62" s="140" t="s">
        <v>283</v>
      </c>
      <c r="D62" s="275">
        <f t="shared" si="1"/>
        <v>0</v>
      </c>
      <c r="E62" s="275"/>
      <c r="F62" s="278" t="s">
        <v>308</v>
      </c>
    </row>
    <row r="63" spans="1:6" s="106" customFormat="1" ht="14.25">
      <c r="A63" s="164">
        <v>4262</v>
      </c>
      <c r="B63" s="138" t="s">
        <v>682</v>
      </c>
      <c r="C63" s="140" t="s">
        <v>284</v>
      </c>
      <c r="D63" s="275">
        <f t="shared" si="1"/>
        <v>0</v>
      </c>
      <c r="E63" s="275"/>
      <c r="F63" s="278" t="s">
        <v>308</v>
      </c>
    </row>
    <row r="64" spans="1:6" s="106" customFormat="1" ht="27">
      <c r="A64" s="164">
        <v>4263</v>
      </c>
      <c r="B64" s="138" t="s">
        <v>683</v>
      </c>
      <c r="C64" s="140" t="s">
        <v>285</v>
      </c>
      <c r="D64" s="275">
        <f t="shared" si="1"/>
        <v>0</v>
      </c>
      <c r="E64" s="275"/>
      <c r="F64" s="278" t="s">
        <v>308</v>
      </c>
    </row>
    <row r="65" spans="1:6" s="106" customFormat="1" ht="14.25">
      <c r="A65" s="164">
        <v>4264</v>
      </c>
      <c r="B65" s="144" t="s">
        <v>684</v>
      </c>
      <c r="C65" s="140" t="s">
        <v>286</v>
      </c>
      <c r="D65" s="275">
        <f t="shared" si="1"/>
        <v>0</v>
      </c>
      <c r="E65" s="275"/>
      <c r="F65" s="278" t="s">
        <v>308</v>
      </c>
    </row>
    <row r="66" spans="1:6" s="106" customFormat="1" ht="27">
      <c r="A66" s="164">
        <v>4265</v>
      </c>
      <c r="B66" s="145" t="s">
        <v>685</v>
      </c>
      <c r="C66" s="140" t="s">
        <v>287</v>
      </c>
      <c r="D66" s="275">
        <f t="shared" si="1"/>
        <v>0</v>
      </c>
      <c r="E66" s="275"/>
      <c r="F66" s="278" t="s">
        <v>308</v>
      </c>
    </row>
    <row r="67" spans="1:6" s="106" customFormat="1" ht="14.25">
      <c r="A67" s="164">
        <v>4266</v>
      </c>
      <c r="B67" s="144" t="s">
        <v>686</v>
      </c>
      <c r="C67" s="140" t="s">
        <v>288</v>
      </c>
      <c r="D67" s="275">
        <f t="shared" si="1"/>
        <v>0</v>
      </c>
      <c r="E67" s="275"/>
      <c r="F67" s="278" t="s">
        <v>308</v>
      </c>
    </row>
    <row r="68" spans="1:6" s="106" customFormat="1" ht="14.25">
      <c r="A68" s="164">
        <v>4267</v>
      </c>
      <c r="B68" s="144" t="s">
        <v>687</v>
      </c>
      <c r="C68" s="140" t="s">
        <v>289</v>
      </c>
      <c r="D68" s="275">
        <f t="shared" si="1"/>
        <v>-27100</v>
      </c>
      <c r="E68" s="275">
        <f>-27100</f>
        <v>-27100</v>
      </c>
      <c r="F68" s="278" t="s">
        <v>308</v>
      </c>
    </row>
    <row r="69" spans="1:6" s="106" customFormat="1" ht="14.25">
      <c r="A69" s="164">
        <v>4268</v>
      </c>
      <c r="B69" s="144" t="s">
        <v>688</v>
      </c>
      <c r="C69" s="140" t="s">
        <v>290</v>
      </c>
      <c r="D69" s="275">
        <f t="shared" si="1"/>
        <v>27100</v>
      </c>
      <c r="E69" s="275">
        <v>27100</v>
      </c>
      <c r="F69" s="278" t="s">
        <v>308</v>
      </c>
    </row>
    <row r="70" spans="1:6" s="106" customFormat="1" ht="14.25">
      <c r="A70" s="185">
        <v>4300</v>
      </c>
      <c r="B70" s="186" t="s">
        <v>607</v>
      </c>
      <c r="C70" s="162" t="s">
        <v>307</v>
      </c>
      <c r="D70" s="275">
        <f t="shared" si="1"/>
        <v>0</v>
      </c>
      <c r="E70" s="275"/>
      <c r="F70" s="278" t="s">
        <v>308</v>
      </c>
    </row>
    <row r="71" spans="1:6" s="106" customFormat="1" ht="34.5" customHeight="1">
      <c r="A71" s="165"/>
      <c r="B71" s="130" t="s">
        <v>321</v>
      </c>
      <c r="C71" s="135"/>
      <c r="D71" s="275"/>
      <c r="E71" s="275"/>
      <c r="F71" s="277"/>
    </row>
    <row r="72" spans="1:6" s="106" customFormat="1" ht="14.25">
      <c r="A72" s="164">
        <v>4310</v>
      </c>
      <c r="B72" s="146" t="s">
        <v>0</v>
      </c>
      <c r="C72" s="136" t="s">
        <v>307</v>
      </c>
      <c r="D72" s="275">
        <f t="shared" si="1"/>
        <v>0</v>
      </c>
      <c r="E72" s="275"/>
      <c r="F72" s="278" t="s">
        <v>308</v>
      </c>
    </row>
    <row r="73" spans="1:6" s="106" customFormat="1" ht="14.25">
      <c r="A73" s="164"/>
      <c r="B73" s="130" t="s">
        <v>405</v>
      </c>
      <c r="C73" s="136"/>
      <c r="D73" s="275">
        <f t="shared" si="1"/>
        <v>0</v>
      </c>
      <c r="E73" s="275"/>
      <c r="F73" s="278"/>
    </row>
    <row r="74" spans="1:6" s="106" customFormat="1" ht="14.25">
      <c r="A74" s="164">
        <v>4311</v>
      </c>
      <c r="B74" s="144" t="s">
        <v>689</v>
      </c>
      <c r="C74" s="140" t="s">
        <v>291</v>
      </c>
      <c r="D74" s="275">
        <f t="shared" si="1"/>
        <v>0</v>
      </c>
      <c r="E74" s="275"/>
      <c r="F74" s="278" t="s">
        <v>308</v>
      </c>
    </row>
    <row r="75" spans="1:6" s="106" customFormat="1" ht="14.25">
      <c r="A75" s="164">
        <v>4312</v>
      </c>
      <c r="B75" s="144" t="s">
        <v>690</v>
      </c>
      <c r="C75" s="140" t="s">
        <v>292</v>
      </c>
      <c r="D75" s="275">
        <f t="shared" si="1"/>
        <v>0</v>
      </c>
      <c r="E75" s="275"/>
      <c r="F75" s="278" t="s">
        <v>308</v>
      </c>
    </row>
    <row r="76" spans="1:6" s="106" customFormat="1" ht="14.25">
      <c r="A76" s="164">
        <v>4320</v>
      </c>
      <c r="B76" s="146" t="s">
        <v>1</v>
      </c>
      <c r="C76" s="136" t="s">
        <v>307</v>
      </c>
      <c r="D76" s="275">
        <f t="shared" si="1"/>
        <v>0</v>
      </c>
      <c r="E76" s="275"/>
      <c r="F76" s="278" t="s">
        <v>308</v>
      </c>
    </row>
    <row r="77" spans="1:6" s="106" customFormat="1" ht="14.25">
      <c r="A77" s="164"/>
      <c r="B77" s="130" t="s">
        <v>405</v>
      </c>
      <c r="C77" s="136"/>
      <c r="D77" s="275">
        <f t="shared" si="1"/>
        <v>0</v>
      </c>
      <c r="E77" s="275"/>
      <c r="F77" s="278"/>
    </row>
    <row r="78" spans="1:6" s="106" customFormat="1" ht="14.25">
      <c r="A78" s="164">
        <v>4321</v>
      </c>
      <c r="B78" s="144" t="s">
        <v>691</v>
      </c>
      <c r="C78" s="140" t="s">
        <v>293</v>
      </c>
      <c r="D78" s="275">
        <f t="shared" si="1"/>
        <v>0</v>
      </c>
      <c r="E78" s="275"/>
      <c r="F78" s="278" t="s">
        <v>308</v>
      </c>
    </row>
    <row r="79" spans="1:6" s="106" customFormat="1" ht="14.25">
      <c r="A79" s="164">
        <v>4322</v>
      </c>
      <c r="B79" s="144" t="s">
        <v>692</v>
      </c>
      <c r="C79" s="140" t="s">
        <v>294</v>
      </c>
      <c r="D79" s="275">
        <f t="shared" si="1"/>
        <v>0</v>
      </c>
      <c r="E79" s="275"/>
      <c r="F79" s="278" t="s">
        <v>308</v>
      </c>
    </row>
    <row r="80" spans="1:6" s="106" customFormat="1" ht="26.25">
      <c r="A80" s="164">
        <v>4330</v>
      </c>
      <c r="B80" s="146" t="s">
        <v>2</v>
      </c>
      <c r="C80" s="136" t="s">
        <v>307</v>
      </c>
      <c r="D80" s="275">
        <f t="shared" si="1"/>
        <v>0</v>
      </c>
      <c r="E80" s="275"/>
      <c r="F80" s="278" t="s">
        <v>308</v>
      </c>
    </row>
    <row r="81" spans="1:6" s="106" customFormat="1" ht="14.25">
      <c r="A81" s="164"/>
      <c r="B81" s="130" t="s">
        <v>405</v>
      </c>
      <c r="C81" s="136"/>
      <c r="D81" s="275">
        <f t="shared" si="1"/>
        <v>0</v>
      </c>
      <c r="E81" s="275"/>
      <c r="F81" s="278"/>
    </row>
    <row r="82" spans="1:6" s="106" customFormat="1" ht="14.25">
      <c r="A82" s="164">
        <v>4331</v>
      </c>
      <c r="B82" s="144" t="s">
        <v>693</v>
      </c>
      <c r="C82" s="140" t="s">
        <v>295</v>
      </c>
      <c r="D82" s="275">
        <f t="shared" si="1"/>
        <v>0</v>
      </c>
      <c r="E82" s="275"/>
      <c r="F82" s="278" t="s">
        <v>308</v>
      </c>
    </row>
    <row r="83" spans="1:6" s="106" customFormat="1" ht="14.25">
      <c r="A83" s="164">
        <v>4332</v>
      </c>
      <c r="B83" s="144" t="s">
        <v>694</v>
      </c>
      <c r="C83" s="140" t="s">
        <v>296</v>
      </c>
      <c r="D83" s="275">
        <f t="shared" si="1"/>
        <v>0</v>
      </c>
      <c r="E83" s="275"/>
      <c r="F83" s="278" t="s">
        <v>308</v>
      </c>
    </row>
    <row r="84" spans="1:6" s="106" customFormat="1" ht="15" thickBot="1">
      <c r="A84" s="182">
        <v>4333</v>
      </c>
      <c r="B84" s="187" t="s">
        <v>695</v>
      </c>
      <c r="C84" s="188" t="s">
        <v>297</v>
      </c>
      <c r="D84" s="275">
        <f t="shared" si="1"/>
        <v>0</v>
      </c>
      <c r="E84" s="304"/>
      <c r="F84" s="305" t="s">
        <v>308</v>
      </c>
    </row>
    <row r="85" spans="1:6" s="106" customFormat="1" ht="15" thickBot="1">
      <c r="A85" s="179">
        <v>4400</v>
      </c>
      <c r="B85" s="189" t="s">
        <v>606</v>
      </c>
      <c r="C85" s="190" t="s">
        <v>307</v>
      </c>
      <c r="D85" s="275">
        <f t="shared" si="1"/>
        <v>0</v>
      </c>
      <c r="E85" s="294">
        <f>+E87</f>
        <v>0</v>
      </c>
      <c r="F85" s="303" t="s">
        <v>308</v>
      </c>
    </row>
    <row r="86" spans="1:6" s="106" customFormat="1" ht="13.5">
      <c r="A86" s="175"/>
      <c r="B86" s="176" t="s">
        <v>321</v>
      </c>
      <c r="C86" s="177"/>
      <c r="D86" s="275">
        <f t="shared" si="1"/>
        <v>0</v>
      </c>
      <c r="E86" s="283"/>
      <c r="F86" s="284"/>
    </row>
    <row r="87" spans="1:6" s="106" customFormat="1" ht="28.5" customHeight="1">
      <c r="A87" s="164">
        <v>4410</v>
      </c>
      <c r="B87" s="146" t="s">
        <v>29</v>
      </c>
      <c r="C87" s="136" t="s">
        <v>307</v>
      </c>
      <c r="D87" s="275">
        <f t="shared" si="1"/>
        <v>0</v>
      </c>
      <c r="E87" s="275">
        <f>+E89</f>
        <v>0</v>
      </c>
      <c r="F87" s="278" t="s">
        <v>308</v>
      </c>
    </row>
    <row r="88" spans="1:6" s="106" customFormat="1" ht="14.25">
      <c r="A88" s="164"/>
      <c r="B88" s="130" t="s">
        <v>405</v>
      </c>
      <c r="C88" s="136"/>
      <c r="D88" s="275"/>
      <c r="E88" s="275"/>
      <c r="F88" s="278"/>
    </row>
    <row r="89" spans="1:6" s="106" customFormat="1" ht="27">
      <c r="A89" s="164">
        <v>4411</v>
      </c>
      <c r="B89" s="144" t="s">
        <v>3</v>
      </c>
      <c r="C89" s="140" t="s">
        <v>298</v>
      </c>
      <c r="D89" s="275">
        <f t="shared" si="1"/>
        <v>0</v>
      </c>
      <c r="E89" s="275"/>
      <c r="F89" s="278" t="s">
        <v>308</v>
      </c>
    </row>
    <row r="90" spans="1:6" s="106" customFormat="1" ht="30" customHeight="1">
      <c r="A90" s="164">
        <v>4412</v>
      </c>
      <c r="B90" s="144" t="s">
        <v>4</v>
      </c>
      <c r="C90" s="140" t="s">
        <v>299</v>
      </c>
      <c r="D90" s="275">
        <f t="shared" si="1"/>
        <v>0</v>
      </c>
      <c r="E90" s="275"/>
      <c r="F90" s="278" t="s">
        <v>308</v>
      </c>
    </row>
    <row r="91" spans="1:6" s="106" customFormat="1" ht="29.25" customHeight="1">
      <c r="A91" s="164">
        <v>4420</v>
      </c>
      <c r="B91" s="146" t="s">
        <v>30</v>
      </c>
      <c r="C91" s="136" t="s">
        <v>307</v>
      </c>
      <c r="D91" s="275">
        <f t="shared" si="1"/>
        <v>0</v>
      </c>
      <c r="E91" s="275"/>
      <c r="F91" s="278" t="s">
        <v>308</v>
      </c>
    </row>
    <row r="92" spans="1:6" s="106" customFormat="1" ht="14.25">
      <c r="A92" s="164"/>
      <c r="B92" s="130" t="s">
        <v>405</v>
      </c>
      <c r="C92" s="136"/>
      <c r="D92" s="275">
        <f t="shared" si="1"/>
        <v>0</v>
      </c>
      <c r="E92" s="275"/>
      <c r="F92" s="278"/>
    </row>
    <row r="93" spans="1:6" s="106" customFormat="1" ht="27">
      <c r="A93" s="164">
        <v>4421</v>
      </c>
      <c r="B93" s="144" t="s">
        <v>5</v>
      </c>
      <c r="C93" s="140" t="s">
        <v>300</v>
      </c>
      <c r="D93" s="275">
        <f t="shared" si="1"/>
        <v>0</v>
      </c>
      <c r="E93" s="275"/>
      <c r="F93" s="278" t="s">
        <v>308</v>
      </c>
    </row>
    <row r="94" spans="1:6" s="106" customFormat="1" ht="27.75" thickBot="1">
      <c r="A94" s="182">
        <v>4422</v>
      </c>
      <c r="B94" s="187" t="s">
        <v>6</v>
      </c>
      <c r="C94" s="188" t="s">
        <v>301</v>
      </c>
      <c r="D94" s="275">
        <f t="shared" si="1"/>
        <v>0</v>
      </c>
      <c r="E94" s="304"/>
      <c r="F94" s="305" t="s">
        <v>308</v>
      </c>
    </row>
    <row r="95" spans="1:6" s="106" customFormat="1" ht="31.5" customHeight="1" thickBot="1">
      <c r="A95" s="179">
        <v>4500</v>
      </c>
      <c r="B95" s="191" t="s">
        <v>605</v>
      </c>
      <c r="C95" s="181" t="s">
        <v>307</v>
      </c>
      <c r="D95" s="275">
        <f t="shared" si="1"/>
        <v>0</v>
      </c>
      <c r="E95" s="294"/>
      <c r="F95" s="303" t="s">
        <v>308</v>
      </c>
    </row>
    <row r="96" spans="1:6" s="106" customFormat="1" ht="13.5">
      <c r="A96" s="175"/>
      <c r="B96" s="176" t="s">
        <v>321</v>
      </c>
      <c r="C96" s="177"/>
      <c r="D96" s="275">
        <f t="shared" si="1"/>
        <v>0</v>
      </c>
      <c r="E96" s="283"/>
      <c r="F96" s="284"/>
    </row>
    <row r="97" spans="1:6" s="106" customFormat="1" ht="27">
      <c r="A97" s="164">
        <v>4510</v>
      </c>
      <c r="B97" s="147" t="s">
        <v>31</v>
      </c>
      <c r="C97" s="136" t="s">
        <v>307</v>
      </c>
      <c r="D97" s="275">
        <f t="shared" si="1"/>
        <v>0</v>
      </c>
      <c r="E97" s="275"/>
      <c r="F97" s="278" t="s">
        <v>308</v>
      </c>
    </row>
    <row r="98" spans="1:6" s="106" customFormat="1" ht="14.25">
      <c r="A98" s="164"/>
      <c r="B98" s="130" t="s">
        <v>405</v>
      </c>
      <c r="C98" s="136"/>
      <c r="D98" s="275">
        <f t="shared" si="1"/>
        <v>0</v>
      </c>
      <c r="E98" s="275"/>
      <c r="F98" s="278"/>
    </row>
    <row r="99" spans="1:6" s="106" customFormat="1" ht="27">
      <c r="A99" s="164">
        <v>4511</v>
      </c>
      <c r="B99" s="148" t="s">
        <v>7</v>
      </c>
      <c r="C99" s="140" t="s">
        <v>302</v>
      </c>
      <c r="D99" s="275">
        <f t="shared" si="1"/>
        <v>0</v>
      </c>
      <c r="E99" s="275"/>
      <c r="F99" s="278" t="s">
        <v>308</v>
      </c>
    </row>
    <row r="100" spans="1:6" s="106" customFormat="1" ht="27">
      <c r="A100" s="164">
        <v>4512</v>
      </c>
      <c r="B100" s="144" t="s">
        <v>8</v>
      </c>
      <c r="C100" s="140" t="s">
        <v>303</v>
      </c>
      <c r="D100" s="275">
        <f t="shared" si="1"/>
        <v>0</v>
      </c>
      <c r="E100" s="275"/>
      <c r="F100" s="278" t="s">
        <v>308</v>
      </c>
    </row>
    <row r="101" spans="1:6" s="106" customFormat="1" ht="27">
      <c r="A101" s="164">
        <v>4520</v>
      </c>
      <c r="B101" s="147" t="s">
        <v>32</v>
      </c>
      <c r="C101" s="136" t="s">
        <v>307</v>
      </c>
      <c r="D101" s="275">
        <f t="shared" si="1"/>
        <v>0</v>
      </c>
      <c r="E101" s="275"/>
      <c r="F101" s="278" t="s">
        <v>308</v>
      </c>
    </row>
    <row r="102" spans="1:6" s="106" customFormat="1" ht="14.25">
      <c r="A102" s="164"/>
      <c r="B102" s="130" t="s">
        <v>405</v>
      </c>
      <c r="C102" s="136"/>
      <c r="D102" s="275">
        <f t="shared" si="1"/>
        <v>0</v>
      </c>
      <c r="E102" s="275"/>
      <c r="F102" s="278"/>
    </row>
    <row r="103" spans="1:6" s="106" customFormat="1" ht="27">
      <c r="A103" s="164">
        <v>4521</v>
      </c>
      <c r="B103" s="144" t="s">
        <v>9</v>
      </c>
      <c r="C103" s="140" t="s">
        <v>304</v>
      </c>
      <c r="D103" s="275">
        <f t="shared" si="1"/>
        <v>0</v>
      </c>
      <c r="E103" s="275"/>
      <c r="F103" s="278" t="s">
        <v>308</v>
      </c>
    </row>
    <row r="104" spans="1:6" s="106" customFormat="1" ht="27">
      <c r="A104" s="164">
        <v>4522</v>
      </c>
      <c r="B104" s="144" t="s">
        <v>10</v>
      </c>
      <c r="C104" s="140" t="s">
        <v>305</v>
      </c>
      <c r="D104" s="275">
        <f t="shared" si="1"/>
        <v>0</v>
      </c>
      <c r="E104" s="275"/>
      <c r="F104" s="278" t="s">
        <v>308</v>
      </c>
    </row>
    <row r="105" spans="1:6" s="106" customFormat="1" ht="27">
      <c r="A105" s="164">
        <v>4530</v>
      </c>
      <c r="B105" s="147" t="s">
        <v>33</v>
      </c>
      <c r="C105" s="136" t="s">
        <v>307</v>
      </c>
      <c r="D105" s="275">
        <f t="shared" si="1"/>
        <v>0</v>
      </c>
      <c r="E105" s="275"/>
      <c r="F105" s="278" t="s">
        <v>308</v>
      </c>
    </row>
    <row r="106" spans="1:6" s="106" customFormat="1" ht="14.25">
      <c r="A106" s="164"/>
      <c r="B106" s="130" t="s">
        <v>405</v>
      </c>
      <c r="C106" s="136"/>
      <c r="D106" s="275">
        <f t="shared" si="1"/>
        <v>0</v>
      </c>
      <c r="E106" s="275"/>
      <c r="F106" s="278"/>
    </row>
    <row r="107" spans="1:6" s="106" customFormat="1" ht="27">
      <c r="A107" s="164">
        <v>4531</v>
      </c>
      <c r="B107" s="149" t="s">
        <v>11</v>
      </c>
      <c r="C107" s="139" t="s">
        <v>123</v>
      </c>
      <c r="D107" s="275">
        <f t="shared" si="1"/>
        <v>0</v>
      </c>
      <c r="E107" s="275"/>
      <c r="F107" s="278" t="s">
        <v>308</v>
      </c>
    </row>
    <row r="108" spans="1:6" s="106" customFormat="1" ht="27">
      <c r="A108" s="164">
        <v>4532</v>
      </c>
      <c r="B108" s="149" t="s">
        <v>12</v>
      </c>
      <c r="C108" s="140" t="s">
        <v>124</v>
      </c>
      <c r="D108" s="275">
        <f t="shared" si="1"/>
        <v>0</v>
      </c>
      <c r="E108" s="275"/>
      <c r="F108" s="278" t="s">
        <v>308</v>
      </c>
    </row>
    <row r="109" spans="1:6" s="106" customFormat="1" ht="26.25">
      <c r="A109" s="164">
        <v>4533</v>
      </c>
      <c r="B109" s="149" t="s">
        <v>34</v>
      </c>
      <c r="C109" s="140" t="s">
        <v>125</v>
      </c>
      <c r="D109" s="275">
        <f t="shared" si="1"/>
        <v>0</v>
      </c>
      <c r="E109" s="275"/>
      <c r="F109" s="278" t="s">
        <v>308</v>
      </c>
    </row>
    <row r="110" spans="1:6" s="106" customFormat="1" ht="14.25">
      <c r="A110" s="164"/>
      <c r="B110" s="150" t="s">
        <v>321</v>
      </c>
      <c r="C110" s="140"/>
      <c r="D110" s="275">
        <f aca="true" t="shared" si="2" ref="D110:D171">+E110</f>
        <v>0</v>
      </c>
      <c r="E110" s="275"/>
      <c r="F110" s="278"/>
    </row>
    <row r="111" spans="1:6" s="106" customFormat="1" ht="27">
      <c r="A111" s="164">
        <v>4534</v>
      </c>
      <c r="B111" s="150" t="s">
        <v>35</v>
      </c>
      <c r="C111" s="140"/>
      <c r="D111" s="275">
        <f t="shared" si="2"/>
        <v>0</v>
      </c>
      <c r="E111" s="275"/>
      <c r="F111" s="278" t="s">
        <v>308</v>
      </c>
    </row>
    <row r="112" spans="1:6" s="106" customFormat="1" ht="14.25">
      <c r="A112" s="164"/>
      <c r="B112" s="150" t="s">
        <v>13</v>
      </c>
      <c r="C112" s="140"/>
      <c r="D112" s="275">
        <f t="shared" si="2"/>
        <v>0</v>
      </c>
      <c r="E112" s="275"/>
      <c r="F112" s="278"/>
    </row>
    <row r="113" spans="1:6" s="106" customFormat="1" ht="27">
      <c r="A113" s="166">
        <v>4535</v>
      </c>
      <c r="B113" s="151" t="s">
        <v>14</v>
      </c>
      <c r="C113" s="140"/>
      <c r="D113" s="275">
        <f t="shared" si="2"/>
        <v>0</v>
      </c>
      <c r="E113" s="275"/>
      <c r="F113" s="278" t="s">
        <v>308</v>
      </c>
    </row>
    <row r="114" spans="1:6" s="106" customFormat="1" ht="14.25">
      <c r="A114" s="164">
        <v>4536</v>
      </c>
      <c r="B114" s="150" t="s">
        <v>15</v>
      </c>
      <c r="C114" s="140"/>
      <c r="D114" s="275">
        <f t="shared" si="2"/>
        <v>0</v>
      </c>
      <c r="E114" s="275"/>
      <c r="F114" s="278" t="s">
        <v>308</v>
      </c>
    </row>
    <row r="115" spans="1:6" s="106" customFormat="1" ht="14.25">
      <c r="A115" s="164">
        <v>4537</v>
      </c>
      <c r="B115" s="150" t="s">
        <v>16</v>
      </c>
      <c r="C115" s="140"/>
      <c r="D115" s="275">
        <f t="shared" si="2"/>
        <v>0</v>
      </c>
      <c r="E115" s="275"/>
      <c r="F115" s="278" t="s">
        <v>308</v>
      </c>
    </row>
    <row r="116" spans="1:6" s="106" customFormat="1" ht="14.25">
      <c r="A116" s="164">
        <v>4538</v>
      </c>
      <c r="B116" s="150" t="s">
        <v>17</v>
      </c>
      <c r="C116" s="140"/>
      <c r="D116" s="275">
        <f t="shared" si="2"/>
        <v>0</v>
      </c>
      <c r="E116" s="275"/>
      <c r="F116" s="278" t="s">
        <v>308</v>
      </c>
    </row>
    <row r="117" spans="1:6" s="106" customFormat="1" ht="27">
      <c r="A117" s="164">
        <v>4540</v>
      </c>
      <c r="B117" s="147" t="s">
        <v>36</v>
      </c>
      <c r="C117" s="136" t="s">
        <v>307</v>
      </c>
      <c r="D117" s="275">
        <f t="shared" si="2"/>
        <v>0</v>
      </c>
      <c r="E117" s="275"/>
      <c r="F117" s="278" t="s">
        <v>308</v>
      </c>
    </row>
    <row r="118" spans="1:6" s="106" customFormat="1" ht="14.25">
      <c r="A118" s="164"/>
      <c r="B118" s="130" t="s">
        <v>405</v>
      </c>
      <c r="C118" s="136"/>
      <c r="D118" s="275"/>
      <c r="E118" s="275"/>
      <c r="F118" s="278"/>
    </row>
    <row r="119" spans="1:6" s="106" customFormat="1" ht="27">
      <c r="A119" s="164">
        <v>4541</v>
      </c>
      <c r="B119" s="149" t="s">
        <v>18</v>
      </c>
      <c r="C119" s="140" t="s">
        <v>126</v>
      </c>
      <c r="D119" s="275">
        <f t="shared" si="2"/>
        <v>0</v>
      </c>
      <c r="E119" s="279"/>
      <c r="F119" s="278" t="s">
        <v>308</v>
      </c>
    </row>
    <row r="120" spans="1:6" s="106" customFormat="1" ht="27">
      <c r="A120" s="164">
        <v>4542</v>
      </c>
      <c r="B120" s="149" t="s">
        <v>19</v>
      </c>
      <c r="C120" s="140" t="s">
        <v>127</v>
      </c>
      <c r="D120" s="275">
        <f t="shared" si="2"/>
        <v>0</v>
      </c>
      <c r="E120" s="279"/>
      <c r="F120" s="278" t="s">
        <v>308</v>
      </c>
    </row>
    <row r="121" spans="1:6" s="106" customFormat="1" ht="27">
      <c r="A121" s="164">
        <v>4543</v>
      </c>
      <c r="B121" s="149" t="s">
        <v>37</v>
      </c>
      <c r="C121" s="140" t="s">
        <v>128</v>
      </c>
      <c r="D121" s="275">
        <f t="shared" si="2"/>
        <v>0</v>
      </c>
      <c r="E121" s="279"/>
      <c r="F121" s="278" t="s">
        <v>308</v>
      </c>
    </row>
    <row r="122" spans="1:6" s="106" customFormat="1" ht="14.25">
      <c r="A122" s="164"/>
      <c r="B122" s="150" t="s">
        <v>321</v>
      </c>
      <c r="C122" s="140"/>
      <c r="D122" s="275">
        <f t="shared" si="2"/>
        <v>0</v>
      </c>
      <c r="E122" s="275"/>
      <c r="F122" s="278"/>
    </row>
    <row r="123" spans="1:6" s="106" customFormat="1" ht="27">
      <c r="A123" s="164">
        <v>4544</v>
      </c>
      <c r="B123" s="150" t="s">
        <v>38</v>
      </c>
      <c r="C123" s="140"/>
      <c r="D123" s="275">
        <f t="shared" si="2"/>
        <v>0</v>
      </c>
      <c r="E123" s="275"/>
      <c r="F123" s="278" t="s">
        <v>308</v>
      </c>
    </row>
    <row r="124" spans="1:6" s="106" customFormat="1" ht="14.25">
      <c r="A124" s="164"/>
      <c r="B124" s="150" t="s">
        <v>13</v>
      </c>
      <c r="C124" s="140"/>
      <c r="D124" s="275">
        <f t="shared" si="2"/>
        <v>0</v>
      </c>
      <c r="E124" s="275"/>
      <c r="F124" s="278"/>
    </row>
    <row r="125" spans="1:6" s="106" customFormat="1" ht="27">
      <c r="A125" s="166">
        <v>4545</v>
      </c>
      <c r="B125" s="151" t="s">
        <v>14</v>
      </c>
      <c r="C125" s="140"/>
      <c r="D125" s="275">
        <f t="shared" si="2"/>
        <v>0</v>
      </c>
      <c r="E125" s="275"/>
      <c r="F125" s="278" t="s">
        <v>308</v>
      </c>
    </row>
    <row r="126" spans="1:6" s="106" customFormat="1" ht="14.25">
      <c r="A126" s="164">
        <v>4546</v>
      </c>
      <c r="B126" s="150" t="s">
        <v>20</v>
      </c>
      <c r="C126" s="140"/>
      <c r="D126" s="275">
        <f t="shared" si="2"/>
        <v>0</v>
      </c>
      <c r="E126" s="275"/>
      <c r="F126" s="278" t="s">
        <v>308</v>
      </c>
    </row>
    <row r="127" spans="1:6" s="106" customFormat="1" ht="14.25">
      <c r="A127" s="164">
        <v>4547</v>
      </c>
      <c r="B127" s="150" t="s">
        <v>16</v>
      </c>
      <c r="C127" s="140"/>
      <c r="D127" s="275">
        <f t="shared" si="2"/>
        <v>0</v>
      </c>
      <c r="E127" s="275"/>
      <c r="F127" s="278" t="s">
        <v>308</v>
      </c>
    </row>
    <row r="128" spans="1:6" s="106" customFormat="1" ht="15" thickBot="1">
      <c r="A128" s="182">
        <v>4548</v>
      </c>
      <c r="B128" s="192" t="s">
        <v>17</v>
      </c>
      <c r="C128" s="188"/>
      <c r="D128" s="275">
        <f t="shared" si="2"/>
        <v>0</v>
      </c>
      <c r="E128" s="304"/>
      <c r="F128" s="305" t="s">
        <v>308</v>
      </c>
    </row>
    <row r="129" spans="1:6" s="106" customFormat="1" ht="31.5" customHeight="1" thickBot="1">
      <c r="A129" s="179">
        <v>4600</v>
      </c>
      <c r="B129" s="194" t="s">
        <v>604</v>
      </c>
      <c r="C129" s="181" t="s">
        <v>307</v>
      </c>
      <c r="D129" s="275">
        <f t="shared" si="2"/>
        <v>0</v>
      </c>
      <c r="E129" s="294">
        <f>+E135</f>
        <v>0</v>
      </c>
      <c r="F129" s="303" t="s">
        <v>308</v>
      </c>
    </row>
    <row r="130" spans="1:6" s="106" customFormat="1" ht="13.5">
      <c r="A130" s="193"/>
      <c r="B130" s="176" t="s">
        <v>321</v>
      </c>
      <c r="C130" s="177"/>
      <c r="D130" s="275"/>
      <c r="E130" s="283"/>
      <c r="F130" s="284"/>
    </row>
    <row r="131" spans="1:6" s="106" customFormat="1" ht="14.25">
      <c r="A131" s="164">
        <v>4610</v>
      </c>
      <c r="B131" s="152" t="s">
        <v>21</v>
      </c>
      <c r="C131" s="135"/>
      <c r="D131" s="275">
        <f t="shared" si="2"/>
        <v>0</v>
      </c>
      <c r="E131" s="275">
        <f>+E133+E134+E135</f>
        <v>0</v>
      </c>
      <c r="F131" s="278" t="s">
        <v>309</v>
      </c>
    </row>
    <row r="132" spans="1:6" s="106" customFormat="1" ht="14.25">
      <c r="A132" s="164"/>
      <c r="B132" s="130" t="s">
        <v>321</v>
      </c>
      <c r="C132" s="135"/>
      <c r="D132" s="275"/>
      <c r="E132" s="275"/>
      <c r="F132" s="278"/>
    </row>
    <row r="133" spans="1:6" s="106" customFormat="1" ht="28.5">
      <c r="A133" s="164">
        <v>4610</v>
      </c>
      <c r="B133" s="117" t="s">
        <v>22</v>
      </c>
      <c r="C133" s="135" t="s">
        <v>654</v>
      </c>
      <c r="D133" s="275">
        <f t="shared" si="2"/>
        <v>0</v>
      </c>
      <c r="E133" s="275"/>
      <c r="F133" s="278" t="s">
        <v>308</v>
      </c>
    </row>
    <row r="134" spans="1:6" s="106" customFormat="1" ht="28.5">
      <c r="A134" s="164">
        <v>4620</v>
      </c>
      <c r="B134" s="153" t="s">
        <v>23</v>
      </c>
      <c r="C134" s="135" t="s">
        <v>73</v>
      </c>
      <c r="D134" s="275">
        <f t="shared" si="2"/>
        <v>0</v>
      </c>
      <c r="E134" s="275"/>
      <c r="F134" s="278" t="s">
        <v>308</v>
      </c>
    </row>
    <row r="135" spans="1:6" s="106" customFormat="1" ht="40.5">
      <c r="A135" s="164">
        <v>4630</v>
      </c>
      <c r="B135" s="146" t="s">
        <v>39</v>
      </c>
      <c r="C135" s="136" t="s">
        <v>307</v>
      </c>
      <c r="D135" s="275">
        <f t="shared" si="2"/>
        <v>0</v>
      </c>
      <c r="E135" s="275">
        <f>+E137+E138+E139+E140</f>
        <v>0</v>
      </c>
      <c r="F135" s="278" t="s">
        <v>308</v>
      </c>
    </row>
    <row r="136" spans="1:6" s="106" customFormat="1" ht="14.25">
      <c r="A136" s="164"/>
      <c r="B136" s="130" t="s">
        <v>405</v>
      </c>
      <c r="C136" s="136"/>
      <c r="D136" s="275"/>
      <c r="E136" s="275"/>
      <c r="F136" s="278"/>
    </row>
    <row r="137" spans="1:6" s="106" customFormat="1" ht="14.25">
      <c r="A137" s="164">
        <v>4631</v>
      </c>
      <c r="B137" s="144" t="s">
        <v>24</v>
      </c>
      <c r="C137" s="140" t="s">
        <v>129</v>
      </c>
      <c r="D137" s="275">
        <f t="shared" si="2"/>
        <v>0</v>
      </c>
      <c r="E137" s="275"/>
      <c r="F137" s="278" t="s">
        <v>308</v>
      </c>
    </row>
    <row r="138" spans="1:6" s="106" customFormat="1" ht="27">
      <c r="A138" s="164">
        <v>4632</v>
      </c>
      <c r="B138" s="138" t="s">
        <v>25</v>
      </c>
      <c r="C138" s="140" t="s">
        <v>130</v>
      </c>
      <c r="D138" s="275">
        <f t="shared" si="2"/>
        <v>0</v>
      </c>
      <c r="E138" s="275"/>
      <c r="F138" s="278" t="s">
        <v>308</v>
      </c>
    </row>
    <row r="139" spans="1:6" s="106" customFormat="1" ht="14.25">
      <c r="A139" s="164">
        <v>4633</v>
      </c>
      <c r="B139" s="144" t="s">
        <v>26</v>
      </c>
      <c r="C139" s="140" t="s">
        <v>131</v>
      </c>
      <c r="D139" s="275">
        <f t="shared" si="2"/>
        <v>0</v>
      </c>
      <c r="E139" s="275"/>
      <c r="F139" s="278" t="s">
        <v>308</v>
      </c>
    </row>
    <row r="140" spans="1:6" s="106" customFormat="1" ht="14.25">
      <c r="A140" s="164">
        <v>4634</v>
      </c>
      <c r="B140" s="144" t="s">
        <v>27</v>
      </c>
      <c r="C140" s="140" t="s">
        <v>713</v>
      </c>
      <c r="D140" s="275">
        <f t="shared" si="2"/>
        <v>0</v>
      </c>
      <c r="E140" s="275"/>
      <c r="F140" s="278" t="s">
        <v>308</v>
      </c>
    </row>
    <row r="141" spans="1:6" s="106" customFormat="1" ht="14.25">
      <c r="A141" s="164">
        <v>4640</v>
      </c>
      <c r="B141" s="146" t="s">
        <v>40</v>
      </c>
      <c r="C141" s="136" t="s">
        <v>307</v>
      </c>
      <c r="D141" s="275">
        <f t="shared" si="2"/>
        <v>0</v>
      </c>
      <c r="E141" s="275"/>
      <c r="F141" s="278" t="s">
        <v>308</v>
      </c>
    </row>
    <row r="142" spans="1:6" s="106" customFormat="1" ht="14.25">
      <c r="A142" s="164"/>
      <c r="B142" s="130" t="s">
        <v>405</v>
      </c>
      <c r="C142" s="136"/>
      <c r="D142" s="275"/>
      <c r="E142" s="275"/>
      <c r="F142" s="278"/>
    </row>
    <row r="143" spans="1:6" s="106" customFormat="1" ht="15" thickBot="1">
      <c r="A143" s="182">
        <v>4641</v>
      </c>
      <c r="B143" s="187" t="s">
        <v>28</v>
      </c>
      <c r="C143" s="188" t="s">
        <v>132</v>
      </c>
      <c r="D143" s="275">
        <f t="shared" si="2"/>
        <v>0</v>
      </c>
      <c r="E143" s="304"/>
      <c r="F143" s="305" t="s">
        <v>308</v>
      </c>
    </row>
    <row r="144" spans="1:6" ht="44.25" customHeight="1" thickBot="1">
      <c r="A144" s="195">
        <v>4700</v>
      </c>
      <c r="B144" s="196" t="s">
        <v>603</v>
      </c>
      <c r="C144" s="181" t="s">
        <v>307</v>
      </c>
      <c r="D144" s="275">
        <f t="shared" si="2"/>
        <v>-31409000</v>
      </c>
      <c r="E144" s="294">
        <f>+E150+E169</f>
        <v>-31409000</v>
      </c>
      <c r="F144" s="303"/>
    </row>
    <row r="145" spans="1:6" ht="13.5">
      <c r="A145" s="175"/>
      <c r="B145" s="176" t="s">
        <v>321</v>
      </c>
      <c r="C145" s="177"/>
      <c r="D145" s="275"/>
      <c r="E145" s="283"/>
      <c r="F145" s="284"/>
    </row>
    <row r="146" spans="1:6" ht="39.75">
      <c r="A146" s="164">
        <v>4710</v>
      </c>
      <c r="B146" s="131" t="s">
        <v>54</v>
      </c>
      <c r="C146" s="136" t="s">
        <v>307</v>
      </c>
      <c r="D146" s="275">
        <f t="shared" si="2"/>
        <v>0</v>
      </c>
      <c r="E146" s="275"/>
      <c r="F146" s="278" t="s">
        <v>308</v>
      </c>
    </row>
    <row r="147" spans="1:6" ht="14.25">
      <c r="A147" s="164"/>
      <c r="B147" s="130" t="s">
        <v>405</v>
      </c>
      <c r="C147" s="136"/>
      <c r="D147" s="275"/>
      <c r="E147" s="275"/>
      <c r="F147" s="278"/>
    </row>
    <row r="148" spans="1:6" ht="43.5" customHeight="1">
      <c r="A148" s="164">
        <v>4711</v>
      </c>
      <c r="B148" s="138" t="s">
        <v>41</v>
      </c>
      <c r="C148" s="140" t="s">
        <v>133</v>
      </c>
      <c r="D148" s="275">
        <f t="shared" si="2"/>
        <v>0</v>
      </c>
      <c r="E148" s="275"/>
      <c r="F148" s="278" t="s">
        <v>308</v>
      </c>
    </row>
    <row r="149" spans="1:6" ht="30" customHeight="1">
      <c r="A149" s="164">
        <v>4712</v>
      </c>
      <c r="B149" s="144" t="s">
        <v>42</v>
      </c>
      <c r="C149" s="140" t="s">
        <v>134</v>
      </c>
      <c r="D149" s="275">
        <f t="shared" si="2"/>
        <v>0</v>
      </c>
      <c r="E149" s="275"/>
      <c r="F149" s="278" t="s">
        <v>308</v>
      </c>
    </row>
    <row r="150" spans="1:6" ht="55.5" customHeight="1">
      <c r="A150" s="164">
        <v>4720</v>
      </c>
      <c r="B150" s="146" t="s">
        <v>55</v>
      </c>
      <c r="C150" s="154" t="s">
        <v>308</v>
      </c>
      <c r="D150" s="275">
        <f t="shared" si="2"/>
        <v>1000000</v>
      </c>
      <c r="E150" s="275">
        <f>+E154</f>
        <v>1000000</v>
      </c>
      <c r="F150" s="278" t="s">
        <v>308</v>
      </c>
    </row>
    <row r="151" spans="1:6" ht="14.25">
      <c r="A151" s="164"/>
      <c r="B151" s="130" t="s">
        <v>405</v>
      </c>
      <c r="C151" s="136"/>
      <c r="D151" s="275"/>
      <c r="E151" s="275"/>
      <c r="F151" s="278"/>
    </row>
    <row r="152" spans="1:6" ht="14.25">
      <c r="A152" s="164">
        <v>4721</v>
      </c>
      <c r="B152" s="144" t="s">
        <v>43</v>
      </c>
      <c r="C152" s="140" t="s">
        <v>140</v>
      </c>
      <c r="D152" s="275">
        <f t="shared" si="2"/>
        <v>0</v>
      </c>
      <c r="E152" s="275"/>
      <c r="F152" s="278" t="s">
        <v>308</v>
      </c>
    </row>
    <row r="153" spans="1:6" ht="14.25">
      <c r="A153" s="164">
        <v>4722</v>
      </c>
      <c r="B153" s="144" t="s">
        <v>44</v>
      </c>
      <c r="C153" s="155">
        <v>4822</v>
      </c>
      <c r="D153" s="275">
        <f t="shared" si="2"/>
        <v>0</v>
      </c>
      <c r="E153" s="275"/>
      <c r="F153" s="278" t="s">
        <v>308</v>
      </c>
    </row>
    <row r="154" spans="1:6" ht="14.25">
      <c r="A154" s="164">
        <v>4723</v>
      </c>
      <c r="B154" s="144" t="s">
        <v>45</v>
      </c>
      <c r="C154" s="140" t="s">
        <v>141</v>
      </c>
      <c r="D154" s="275">
        <f t="shared" si="2"/>
        <v>1000000</v>
      </c>
      <c r="E154" s="275">
        <v>1000000</v>
      </c>
      <c r="F154" s="278" t="s">
        <v>308</v>
      </c>
    </row>
    <row r="155" spans="1:6" ht="27">
      <c r="A155" s="164">
        <v>4724</v>
      </c>
      <c r="B155" s="144" t="s">
        <v>46</v>
      </c>
      <c r="C155" s="140" t="s">
        <v>142</v>
      </c>
      <c r="D155" s="275">
        <f t="shared" si="2"/>
        <v>0</v>
      </c>
      <c r="E155" s="275"/>
      <c r="F155" s="278" t="s">
        <v>308</v>
      </c>
    </row>
    <row r="156" spans="1:6" ht="27">
      <c r="A156" s="164">
        <v>4730</v>
      </c>
      <c r="B156" s="146" t="s">
        <v>56</v>
      </c>
      <c r="C156" s="136" t="s">
        <v>307</v>
      </c>
      <c r="D156" s="275">
        <f t="shared" si="2"/>
        <v>0</v>
      </c>
      <c r="E156" s="275"/>
      <c r="F156" s="278" t="s">
        <v>308</v>
      </c>
    </row>
    <row r="157" spans="1:6" ht="14.25">
      <c r="A157" s="164"/>
      <c r="B157" s="130" t="s">
        <v>405</v>
      </c>
      <c r="C157" s="136"/>
      <c r="D157" s="275">
        <f t="shared" si="2"/>
        <v>0</v>
      </c>
      <c r="E157" s="275"/>
      <c r="F157" s="278"/>
    </row>
    <row r="158" spans="1:6" ht="27">
      <c r="A158" s="164">
        <v>4731</v>
      </c>
      <c r="B158" s="148" t="s">
        <v>47</v>
      </c>
      <c r="C158" s="140" t="s">
        <v>143</v>
      </c>
      <c r="D158" s="275">
        <f t="shared" si="2"/>
        <v>0</v>
      </c>
      <c r="E158" s="275"/>
      <c r="F158" s="278" t="s">
        <v>308</v>
      </c>
    </row>
    <row r="159" spans="1:6" ht="40.5">
      <c r="A159" s="164">
        <v>4740</v>
      </c>
      <c r="B159" s="146" t="s">
        <v>57</v>
      </c>
      <c r="C159" s="136" t="s">
        <v>307</v>
      </c>
      <c r="D159" s="275">
        <f t="shared" si="2"/>
        <v>0</v>
      </c>
      <c r="E159" s="275"/>
      <c r="F159" s="278" t="s">
        <v>308</v>
      </c>
    </row>
    <row r="160" spans="1:6" ht="14.25">
      <c r="A160" s="164"/>
      <c r="B160" s="130" t="s">
        <v>405</v>
      </c>
      <c r="C160" s="136"/>
      <c r="D160" s="275"/>
      <c r="E160" s="275"/>
      <c r="F160" s="278"/>
    </row>
    <row r="161" spans="1:6" ht="27">
      <c r="A161" s="164">
        <v>4741</v>
      </c>
      <c r="B161" s="144" t="s">
        <v>48</v>
      </c>
      <c r="C161" s="140" t="s">
        <v>144</v>
      </c>
      <c r="D161" s="275">
        <f t="shared" si="2"/>
        <v>0</v>
      </c>
      <c r="E161" s="275"/>
      <c r="F161" s="278" t="s">
        <v>308</v>
      </c>
    </row>
    <row r="162" spans="1:6" ht="27">
      <c r="A162" s="164">
        <v>4742</v>
      </c>
      <c r="B162" s="144" t="s">
        <v>49</v>
      </c>
      <c r="C162" s="140" t="s">
        <v>145</v>
      </c>
      <c r="D162" s="275">
        <f t="shared" si="2"/>
        <v>0</v>
      </c>
      <c r="E162" s="275"/>
      <c r="F162" s="278" t="s">
        <v>308</v>
      </c>
    </row>
    <row r="163" spans="1:6" ht="40.5">
      <c r="A163" s="164">
        <v>4750</v>
      </c>
      <c r="B163" s="146" t="s">
        <v>58</v>
      </c>
      <c r="C163" s="136" t="s">
        <v>307</v>
      </c>
      <c r="D163" s="275">
        <f t="shared" si="2"/>
        <v>0</v>
      </c>
      <c r="E163" s="275"/>
      <c r="F163" s="278" t="s">
        <v>308</v>
      </c>
    </row>
    <row r="164" spans="1:6" ht="14.25">
      <c r="A164" s="164"/>
      <c r="B164" s="130" t="s">
        <v>405</v>
      </c>
      <c r="C164" s="136"/>
      <c r="D164" s="275"/>
      <c r="E164" s="275"/>
      <c r="F164" s="278"/>
    </row>
    <row r="165" spans="1:6" ht="45" customHeight="1">
      <c r="A165" s="164">
        <v>4751</v>
      </c>
      <c r="B165" s="144" t="s">
        <v>50</v>
      </c>
      <c r="C165" s="140" t="s">
        <v>146</v>
      </c>
      <c r="D165" s="275">
        <f t="shared" si="2"/>
        <v>0</v>
      </c>
      <c r="E165" s="275"/>
      <c r="F165" s="278" t="s">
        <v>308</v>
      </c>
    </row>
    <row r="166" spans="1:6" ht="14.25">
      <c r="A166" s="164">
        <v>4760</v>
      </c>
      <c r="B166" s="146" t="s">
        <v>59</v>
      </c>
      <c r="C166" s="136" t="s">
        <v>307</v>
      </c>
      <c r="D166" s="275">
        <f t="shared" si="2"/>
        <v>0</v>
      </c>
      <c r="E166" s="275"/>
      <c r="F166" s="278" t="s">
        <v>308</v>
      </c>
    </row>
    <row r="167" spans="1:6" ht="14.25">
      <c r="A167" s="164"/>
      <c r="B167" s="130" t="s">
        <v>405</v>
      </c>
      <c r="C167" s="136"/>
      <c r="D167" s="275"/>
      <c r="E167" s="275"/>
      <c r="F167" s="278"/>
    </row>
    <row r="168" spans="1:6" ht="14.25">
      <c r="A168" s="164">
        <v>4761</v>
      </c>
      <c r="B168" s="144" t="s">
        <v>51</v>
      </c>
      <c r="C168" s="140" t="s">
        <v>250</v>
      </c>
      <c r="D168" s="275">
        <f t="shared" si="2"/>
        <v>0</v>
      </c>
      <c r="E168" s="275"/>
      <c r="F168" s="278" t="s">
        <v>308</v>
      </c>
    </row>
    <row r="169" spans="1:6" ht="14.25">
      <c r="A169" s="164">
        <v>4770</v>
      </c>
      <c r="B169" s="146" t="s">
        <v>60</v>
      </c>
      <c r="C169" s="136" t="s">
        <v>307</v>
      </c>
      <c r="D169" s="275">
        <f t="shared" si="2"/>
        <v>-32409000</v>
      </c>
      <c r="E169" s="275">
        <f>+E171</f>
        <v>-32409000</v>
      </c>
      <c r="F169" s="278"/>
    </row>
    <row r="170" spans="1:6" ht="14.25">
      <c r="A170" s="164"/>
      <c r="B170" s="130" t="s">
        <v>405</v>
      </c>
      <c r="C170" s="136"/>
      <c r="D170" s="275"/>
      <c r="E170" s="275"/>
      <c r="F170" s="278"/>
    </row>
    <row r="171" spans="1:6" ht="14.25">
      <c r="A171" s="164">
        <v>4771</v>
      </c>
      <c r="B171" s="144" t="s">
        <v>52</v>
      </c>
      <c r="C171" s="140" t="s">
        <v>251</v>
      </c>
      <c r="D171" s="275">
        <f t="shared" si="2"/>
        <v>-32409000</v>
      </c>
      <c r="E171" s="275">
        <v>-32409000</v>
      </c>
      <c r="F171" s="278"/>
    </row>
    <row r="172" spans="1:6" ht="45" customHeight="1" thickBot="1">
      <c r="A172" s="182">
        <v>4772</v>
      </c>
      <c r="B172" s="187" t="s">
        <v>53</v>
      </c>
      <c r="C172" s="197" t="s">
        <v>307</v>
      </c>
      <c r="D172" s="304"/>
      <c r="E172" s="304"/>
      <c r="F172" s="305"/>
    </row>
    <row r="173" spans="1:6" s="42" customFormat="1" ht="48.75" thickBot="1">
      <c r="A173" s="179">
        <v>5000</v>
      </c>
      <c r="B173" s="198" t="s">
        <v>445</v>
      </c>
      <c r="C173" s="181" t="s">
        <v>307</v>
      </c>
      <c r="D173" s="296">
        <f>+F173</f>
        <v>32409000</v>
      </c>
      <c r="E173" s="199" t="s">
        <v>308</v>
      </c>
      <c r="F173" s="295">
        <f>+F175</f>
        <v>32409000</v>
      </c>
    </row>
    <row r="174" spans="1:6" ht="14.25" thickBot="1">
      <c r="A174" s="200"/>
      <c r="B174" s="201" t="s">
        <v>321</v>
      </c>
      <c r="C174" s="202"/>
      <c r="D174" s="203"/>
      <c r="E174" s="203"/>
      <c r="F174" s="204"/>
    </row>
    <row r="175" spans="1:6" ht="27.75" thickBot="1">
      <c r="A175" s="179">
        <v>5100</v>
      </c>
      <c r="B175" s="189" t="s">
        <v>599</v>
      </c>
      <c r="C175" s="181" t="s">
        <v>307</v>
      </c>
      <c r="D175" s="294">
        <f>+F175</f>
        <v>32409000</v>
      </c>
      <c r="E175" s="205" t="s">
        <v>308</v>
      </c>
      <c r="F175" s="277">
        <f>+F177+F182+F187</f>
        <v>32409000</v>
      </c>
    </row>
    <row r="176" spans="1:6" ht="13.5">
      <c r="A176" s="175"/>
      <c r="B176" s="176" t="s">
        <v>321</v>
      </c>
      <c r="C176" s="177"/>
      <c r="D176" s="178"/>
      <c r="E176" s="178"/>
      <c r="F176" s="118"/>
    </row>
    <row r="177" spans="1:6" ht="27">
      <c r="A177" s="164">
        <v>5110</v>
      </c>
      <c r="B177" s="146" t="s">
        <v>446</v>
      </c>
      <c r="C177" s="136" t="s">
        <v>307</v>
      </c>
      <c r="D177" s="275">
        <f>+F177</f>
        <v>22390000</v>
      </c>
      <c r="E177" s="276" t="s">
        <v>308</v>
      </c>
      <c r="F177" s="277">
        <f>+F180+F181</f>
        <v>22390000</v>
      </c>
    </row>
    <row r="178" spans="1:6" ht="14.25">
      <c r="A178" s="164"/>
      <c r="B178" s="130" t="s">
        <v>405</v>
      </c>
      <c r="C178" s="136"/>
      <c r="D178" s="275"/>
      <c r="E178" s="275"/>
      <c r="F178" s="278"/>
    </row>
    <row r="179" spans="1:6" ht="14.25">
      <c r="A179" s="164">
        <v>5111</v>
      </c>
      <c r="B179" s="144" t="s">
        <v>61</v>
      </c>
      <c r="C179" s="156" t="s">
        <v>252</v>
      </c>
      <c r="D179" s="275">
        <f>+F179</f>
        <v>0</v>
      </c>
      <c r="E179" s="279" t="s">
        <v>308</v>
      </c>
      <c r="F179" s="277"/>
    </row>
    <row r="180" spans="1:6" ht="14.25">
      <c r="A180" s="164">
        <v>5112</v>
      </c>
      <c r="B180" s="144" t="s">
        <v>609</v>
      </c>
      <c r="C180" s="156" t="s">
        <v>253</v>
      </c>
      <c r="D180" s="275">
        <f aca="true" t="shared" si="3" ref="D180:D231">+F180</f>
        <v>0</v>
      </c>
      <c r="E180" s="279" t="s">
        <v>308</v>
      </c>
      <c r="F180" s="277"/>
    </row>
    <row r="181" spans="1:6" ht="14.25">
      <c r="A181" s="164">
        <v>5113</v>
      </c>
      <c r="B181" s="144" t="s">
        <v>62</v>
      </c>
      <c r="C181" s="156" t="s">
        <v>254</v>
      </c>
      <c r="D181" s="275">
        <f t="shared" si="3"/>
        <v>22390000</v>
      </c>
      <c r="E181" s="279" t="s">
        <v>308</v>
      </c>
      <c r="F181" s="277">
        <f>3700000+18690000</f>
        <v>22390000</v>
      </c>
    </row>
    <row r="182" spans="1:6" ht="28.5" customHeight="1">
      <c r="A182" s="164">
        <v>5120</v>
      </c>
      <c r="B182" s="146" t="s">
        <v>447</v>
      </c>
      <c r="C182" s="136" t="s">
        <v>307</v>
      </c>
      <c r="D182" s="275">
        <f t="shared" si="3"/>
        <v>-2265000</v>
      </c>
      <c r="E182" s="276" t="s">
        <v>308</v>
      </c>
      <c r="F182" s="277">
        <f>+F184+F185+F186</f>
        <v>-2265000</v>
      </c>
    </row>
    <row r="183" spans="1:6" ht="14.25">
      <c r="A183" s="164"/>
      <c r="B183" s="157" t="s">
        <v>405</v>
      </c>
      <c r="C183" s="136"/>
      <c r="D183" s="275"/>
      <c r="E183" s="275"/>
      <c r="F183" s="278"/>
    </row>
    <row r="184" spans="1:6" ht="14.25">
      <c r="A184" s="164">
        <v>5121</v>
      </c>
      <c r="B184" s="144" t="s">
        <v>63</v>
      </c>
      <c r="C184" s="156" t="s">
        <v>255</v>
      </c>
      <c r="D184" s="275">
        <f t="shared" si="3"/>
        <v>-8265000</v>
      </c>
      <c r="E184" s="279" t="s">
        <v>308</v>
      </c>
      <c r="F184" s="277">
        <v>-8265000</v>
      </c>
    </row>
    <row r="185" spans="1:6" ht="14.25">
      <c r="A185" s="164">
        <v>5122</v>
      </c>
      <c r="B185" s="144" t="s">
        <v>64</v>
      </c>
      <c r="C185" s="156" t="s">
        <v>256</v>
      </c>
      <c r="D185" s="275">
        <f t="shared" si="3"/>
        <v>6000000</v>
      </c>
      <c r="E185" s="279" t="s">
        <v>308</v>
      </c>
      <c r="F185" s="277">
        <v>6000000</v>
      </c>
    </row>
    <row r="186" spans="1:6" ht="17.25" customHeight="1">
      <c r="A186" s="164">
        <v>5123</v>
      </c>
      <c r="B186" s="144" t="s">
        <v>65</v>
      </c>
      <c r="C186" s="156" t="s">
        <v>257</v>
      </c>
      <c r="D186" s="275">
        <f t="shared" si="3"/>
        <v>0</v>
      </c>
      <c r="E186" s="279" t="s">
        <v>308</v>
      </c>
      <c r="F186" s="277"/>
    </row>
    <row r="187" spans="1:6" ht="28.5" customHeight="1">
      <c r="A187" s="164">
        <v>5130</v>
      </c>
      <c r="B187" s="146" t="s">
        <v>448</v>
      </c>
      <c r="C187" s="136" t="s">
        <v>307</v>
      </c>
      <c r="D187" s="275">
        <f t="shared" si="3"/>
        <v>12284000</v>
      </c>
      <c r="E187" s="276" t="s">
        <v>308</v>
      </c>
      <c r="F187" s="277">
        <f>+F192</f>
        <v>12284000</v>
      </c>
    </row>
    <row r="188" spans="1:6" ht="14.25">
      <c r="A188" s="164"/>
      <c r="B188" s="130" t="s">
        <v>405</v>
      </c>
      <c r="C188" s="136"/>
      <c r="D188" s="275"/>
      <c r="E188" s="275"/>
      <c r="F188" s="278"/>
    </row>
    <row r="189" spans="1:6" ht="17.25" customHeight="1">
      <c r="A189" s="164">
        <v>5131</v>
      </c>
      <c r="B189" s="144" t="s">
        <v>66</v>
      </c>
      <c r="C189" s="156" t="s">
        <v>258</v>
      </c>
      <c r="D189" s="275">
        <f t="shared" si="3"/>
        <v>0</v>
      </c>
      <c r="E189" s="279" t="s">
        <v>308</v>
      </c>
      <c r="F189" s="277"/>
    </row>
    <row r="190" spans="1:6" ht="17.25" customHeight="1">
      <c r="A190" s="164">
        <v>5132</v>
      </c>
      <c r="B190" s="144" t="s">
        <v>67</v>
      </c>
      <c r="C190" s="156" t="s">
        <v>259</v>
      </c>
      <c r="D190" s="275">
        <f t="shared" si="3"/>
        <v>0</v>
      </c>
      <c r="E190" s="279" t="s">
        <v>308</v>
      </c>
      <c r="F190" s="277"/>
    </row>
    <row r="191" spans="1:6" ht="17.25" customHeight="1">
      <c r="A191" s="164">
        <v>5133</v>
      </c>
      <c r="B191" s="144" t="s">
        <v>68</v>
      </c>
      <c r="C191" s="156" t="s">
        <v>264</v>
      </c>
      <c r="D191" s="275">
        <f t="shared" si="3"/>
        <v>0</v>
      </c>
      <c r="E191" s="276" t="s">
        <v>308</v>
      </c>
      <c r="F191" s="277"/>
    </row>
    <row r="192" spans="1:6" ht="17.25" customHeight="1" thickBot="1">
      <c r="A192" s="182">
        <v>5134</v>
      </c>
      <c r="B192" s="144" t="s">
        <v>69</v>
      </c>
      <c r="C192" s="156" t="s">
        <v>265</v>
      </c>
      <c r="D192" s="275">
        <f t="shared" si="3"/>
        <v>12284000</v>
      </c>
      <c r="E192" s="276" t="s">
        <v>308</v>
      </c>
      <c r="F192" s="275">
        <f>896000+1078000+10310000</f>
        <v>12284000</v>
      </c>
    </row>
    <row r="193" spans="1:6" ht="19.5" customHeight="1" thickBot="1">
      <c r="A193" s="179">
        <v>5200</v>
      </c>
      <c r="B193" s="350" t="s">
        <v>600</v>
      </c>
      <c r="C193" s="351" t="s">
        <v>307</v>
      </c>
      <c r="D193" s="283">
        <f t="shared" si="3"/>
        <v>0</v>
      </c>
      <c r="E193" s="352" t="s">
        <v>308</v>
      </c>
      <c r="F193" s="353"/>
    </row>
    <row r="194" spans="1:6" ht="13.5">
      <c r="A194" s="175"/>
      <c r="B194" s="176" t="s">
        <v>321</v>
      </c>
      <c r="C194" s="177"/>
      <c r="D194" s="275">
        <f t="shared" si="3"/>
        <v>0</v>
      </c>
      <c r="E194" s="283"/>
      <c r="F194" s="284"/>
    </row>
    <row r="195" spans="1:6" ht="28.5" customHeight="1">
      <c r="A195" s="164">
        <v>5211</v>
      </c>
      <c r="B195" s="144" t="s">
        <v>425</v>
      </c>
      <c r="C195" s="156" t="s">
        <v>260</v>
      </c>
      <c r="D195" s="275">
        <f t="shared" si="3"/>
        <v>0</v>
      </c>
      <c r="E195" s="279" t="s">
        <v>308</v>
      </c>
      <c r="F195" s="277"/>
    </row>
    <row r="196" spans="1:6" ht="17.25" customHeight="1">
      <c r="A196" s="164">
        <v>5221</v>
      </c>
      <c r="B196" s="144" t="s">
        <v>426</v>
      </c>
      <c r="C196" s="156" t="s">
        <v>261</v>
      </c>
      <c r="D196" s="275">
        <f t="shared" si="3"/>
        <v>0</v>
      </c>
      <c r="E196" s="279" t="s">
        <v>308</v>
      </c>
      <c r="F196" s="277"/>
    </row>
    <row r="197" spans="1:6" ht="24.75" customHeight="1">
      <c r="A197" s="164">
        <v>5231</v>
      </c>
      <c r="B197" s="144" t="s">
        <v>427</v>
      </c>
      <c r="C197" s="156" t="s">
        <v>262</v>
      </c>
      <c r="D197" s="275">
        <f t="shared" si="3"/>
        <v>0</v>
      </c>
      <c r="E197" s="279" t="s">
        <v>308</v>
      </c>
      <c r="F197" s="277"/>
    </row>
    <row r="198" spans="1:6" ht="17.25" customHeight="1" thickBot="1">
      <c r="A198" s="182">
        <v>5241</v>
      </c>
      <c r="B198" s="187" t="s">
        <v>428</v>
      </c>
      <c r="C198" s="206" t="s">
        <v>263</v>
      </c>
      <c r="D198" s="275">
        <f t="shared" si="3"/>
        <v>0</v>
      </c>
      <c r="E198" s="285" t="s">
        <v>308</v>
      </c>
      <c r="F198" s="280"/>
    </row>
    <row r="199" spans="1:6" ht="15" thickBot="1">
      <c r="A199" s="179">
        <v>5300</v>
      </c>
      <c r="B199" s="207" t="s">
        <v>601</v>
      </c>
      <c r="C199" s="181" t="s">
        <v>307</v>
      </c>
      <c r="D199" s="275">
        <f t="shared" si="3"/>
        <v>0</v>
      </c>
      <c r="E199" s="281" t="s">
        <v>308</v>
      </c>
      <c r="F199" s="282"/>
    </row>
    <row r="200" spans="1:6" ht="13.5">
      <c r="A200" s="175"/>
      <c r="B200" s="176" t="s">
        <v>321</v>
      </c>
      <c r="C200" s="177"/>
      <c r="D200" s="275">
        <f t="shared" si="3"/>
        <v>0</v>
      </c>
      <c r="E200" s="283"/>
      <c r="F200" s="284"/>
    </row>
    <row r="201" spans="1:6" ht="13.5" customHeight="1" thickBot="1">
      <c r="A201" s="182">
        <v>5311</v>
      </c>
      <c r="B201" s="187" t="s">
        <v>429</v>
      </c>
      <c r="C201" s="206" t="s">
        <v>266</v>
      </c>
      <c r="D201" s="275">
        <f t="shared" si="3"/>
        <v>0</v>
      </c>
      <c r="E201" s="285" t="s">
        <v>308</v>
      </c>
      <c r="F201" s="280"/>
    </row>
    <row r="202" spans="1:6" ht="30" customHeight="1" thickBot="1">
      <c r="A202" s="179">
        <v>5400</v>
      </c>
      <c r="B202" s="207" t="s">
        <v>602</v>
      </c>
      <c r="C202" s="181" t="s">
        <v>307</v>
      </c>
      <c r="D202" s="275">
        <f t="shared" si="3"/>
        <v>0</v>
      </c>
      <c r="E202" s="281" t="s">
        <v>308</v>
      </c>
      <c r="F202" s="282"/>
    </row>
    <row r="203" spans="1:6" ht="13.5">
      <c r="A203" s="175"/>
      <c r="B203" s="176" t="s">
        <v>321</v>
      </c>
      <c r="C203" s="177"/>
      <c r="D203" s="275">
        <f t="shared" si="3"/>
        <v>0</v>
      </c>
      <c r="E203" s="283"/>
      <c r="F203" s="284"/>
    </row>
    <row r="204" spans="1:6" ht="14.25">
      <c r="A204" s="164">
        <v>5411</v>
      </c>
      <c r="B204" s="144" t="s">
        <v>430</v>
      </c>
      <c r="C204" s="156" t="s">
        <v>267</v>
      </c>
      <c r="D204" s="275">
        <f t="shared" si="3"/>
        <v>0</v>
      </c>
      <c r="E204" s="279" t="s">
        <v>308</v>
      </c>
      <c r="F204" s="277"/>
    </row>
    <row r="205" spans="1:6" ht="14.25">
      <c r="A205" s="164">
        <v>5421</v>
      </c>
      <c r="B205" s="144" t="s">
        <v>431</v>
      </c>
      <c r="C205" s="156" t="s">
        <v>268</v>
      </c>
      <c r="D205" s="275">
        <f t="shared" si="3"/>
        <v>0</v>
      </c>
      <c r="E205" s="279" t="s">
        <v>308</v>
      </c>
      <c r="F205" s="277"/>
    </row>
    <row r="206" spans="1:6" ht="14.25">
      <c r="A206" s="164">
        <v>5431</v>
      </c>
      <c r="B206" s="144" t="s">
        <v>432</v>
      </c>
      <c r="C206" s="156" t="s">
        <v>269</v>
      </c>
      <c r="D206" s="275">
        <f t="shared" si="3"/>
        <v>0</v>
      </c>
      <c r="E206" s="279" t="s">
        <v>308</v>
      </c>
      <c r="F206" s="277"/>
    </row>
    <row r="207" spans="1:6" ht="15" thickBot="1">
      <c r="A207" s="182">
        <v>5441</v>
      </c>
      <c r="B207" s="208" t="s">
        <v>433</v>
      </c>
      <c r="C207" s="206" t="s">
        <v>270</v>
      </c>
      <c r="D207" s="275">
        <f t="shared" si="3"/>
        <v>0</v>
      </c>
      <c r="E207" s="285" t="s">
        <v>308</v>
      </c>
      <c r="F207" s="280"/>
    </row>
    <row r="208" spans="1:6" s="40" customFormat="1" ht="55.5" customHeight="1" thickBot="1">
      <c r="A208" s="211" t="s">
        <v>639</v>
      </c>
      <c r="B208" s="212" t="s">
        <v>449</v>
      </c>
      <c r="C208" s="213" t="s">
        <v>307</v>
      </c>
      <c r="D208" s="275">
        <f t="shared" si="3"/>
        <v>0</v>
      </c>
      <c r="E208" s="286" t="s">
        <v>306</v>
      </c>
      <c r="F208" s="287">
        <f>+F210+F226</f>
        <v>0</v>
      </c>
    </row>
    <row r="209" spans="1:6" s="40" customFormat="1" ht="14.25">
      <c r="A209" s="209"/>
      <c r="B209" s="219" t="s">
        <v>403</v>
      </c>
      <c r="C209" s="210"/>
      <c r="D209" s="275"/>
      <c r="E209" s="288"/>
      <c r="F209" s="289"/>
    </row>
    <row r="210" spans="1:6" s="1" customFormat="1" ht="28.5">
      <c r="A210" s="167" t="s">
        <v>640</v>
      </c>
      <c r="B210" s="215" t="s">
        <v>610</v>
      </c>
      <c r="C210" s="159" t="s">
        <v>307</v>
      </c>
      <c r="D210" s="275">
        <f t="shared" si="3"/>
        <v>0</v>
      </c>
      <c r="E210" s="290" t="s">
        <v>306</v>
      </c>
      <c r="F210" s="277">
        <f>+F212</f>
        <v>0</v>
      </c>
    </row>
    <row r="211" spans="1:6" s="1" customFormat="1" ht="14.25">
      <c r="A211" s="167"/>
      <c r="B211" s="157" t="s">
        <v>403</v>
      </c>
      <c r="C211" s="159"/>
      <c r="D211" s="275"/>
      <c r="E211" s="290"/>
      <c r="F211" s="277"/>
    </row>
    <row r="212" spans="1:6" s="1" customFormat="1" ht="14.25">
      <c r="A212" s="167" t="s">
        <v>641</v>
      </c>
      <c r="B212" s="216" t="s">
        <v>434</v>
      </c>
      <c r="C212" s="160" t="s">
        <v>85</v>
      </c>
      <c r="D212" s="275">
        <f t="shared" si="3"/>
        <v>0</v>
      </c>
      <c r="E212" s="290" t="s">
        <v>306</v>
      </c>
      <c r="F212" s="277"/>
    </row>
    <row r="213" spans="1:6" s="28" customFormat="1" ht="14.25">
      <c r="A213" s="167" t="s">
        <v>642</v>
      </c>
      <c r="B213" s="216" t="s">
        <v>435</v>
      </c>
      <c r="C213" s="160" t="s">
        <v>86</v>
      </c>
      <c r="D213" s="275">
        <f t="shared" si="3"/>
        <v>0</v>
      </c>
      <c r="E213" s="290" t="s">
        <v>306</v>
      </c>
      <c r="F213" s="291"/>
    </row>
    <row r="214" spans="1:7" s="1" customFormat="1" ht="13.5" customHeight="1">
      <c r="A214" s="168" t="s">
        <v>643</v>
      </c>
      <c r="B214" s="216" t="s">
        <v>436</v>
      </c>
      <c r="C214" s="160" t="s">
        <v>87</v>
      </c>
      <c r="D214" s="275">
        <f t="shared" si="3"/>
        <v>0</v>
      </c>
      <c r="E214" s="290" t="s">
        <v>306</v>
      </c>
      <c r="F214" s="277"/>
      <c r="G214" s="2"/>
    </row>
    <row r="215" spans="1:7" s="1" customFormat="1" ht="31.5" customHeight="1">
      <c r="A215" s="168" t="s">
        <v>644</v>
      </c>
      <c r="B215" s="215" t="s">
        <v>611</v>
      </c>
      <c r="C215" s="159" t="s">
        <v>307</v>
      </c>
      <c r="D215" s="275">
        <f t="shared" si="3"/>
        <v>0</v>
      </c>
      <c r="E215" s="290" t="s">
        <v>306</v>
      </c>
      <c r="F215" s="277"/>
      <c r="G215" s="2"/>
    </row>
    <row r="216" spans="1:7" s="1" customFormat="1" ht="14.25">
      <c r="A216" s="168"/>
      <c r="B216" s="157" t="s">
        <v>403</v>
      </c>
      <c r="C216" s="159"/>
      <c r="D216" s="275"/>
      <c r="E216" s="290"/>
      <c r="F216" s="277"/>
      <c r="G216" s="2"/>
    </row>
    <row r="217" spans="1:7" s="1" customFormat="1" ht="29.25" customHeight="1">
      <c r="A217" s="168" t="s">
        <v>645</v>
      </c>
      <c r="B217" s="216" t="s">
        <v>597</v>
      </c>
      <c r="C217" s="161" t="s">
        <v>88</v>
      </c>
      <c r="D217" s="275">
        <f t="shared" si="3"/>
        <v>0</v>
      </c>
      <c r="E217" s="290" t="s">
        <v>306</v>
      </c>
      <c r="F217" s="277"/>
      <c r="G217" s="2"/>
    </row>
    <row r="218" spans="1:7" s="1" customFormat="1" ht="26.25">
      <c r="A218" s="168" t="s">
        <v>646</v>
      </c>
      <c r="B218" s="216" t="s">
        <v>612</v>
      </c>
      <c r="C218" s="159" t="s">
        <v>307</v>
      </c>
      <c r="D218" s="275">
        <f t="shared" si="3"/>
        <v>0</v>
      </c>
      <c r="E218" s="290" t="s">
        <v>306</v>
      </c>
      <c r="F218" s="277"/>
      <c r="G218" s="2"/>
    </row>
    <row r="219" spans="1:7" s="1" customFormat="1" ht="13.5">
      <c r="A219" s="168"/>
      <c r="B219" s="217" t="s">
        <v>405</v>
      </c>
      <c r="C219" s="162"/>
      <c r="D219" s="275"/>
      <c r="E219" s="275"/>
      <c r="F219" s="277"/>
      <c r="G219" s="2"/>
    </row>
    <row r="220" spans="1:7" s="1" customFormat="1" ht="14.25">
      <c r="A220" s="168" t="s">
        <v>647</v>
      </c>
      <c r="B220" s="217" t="s">
        <v>437</v>
      </c>
      <c r="C220" s="160" t="s">
        <v>91</v>
      </c>
      <c r="D220" s="275">
        <f t="shared" si="3"/>
        <v>0</v>
      </c>
      <c r="E220" s="290" t="s">
        <v>306</v>
      </c>
      <c r="F220" s="277"/>
      <c r="G220" s="2"/>
    </row>
    <row r="221" spans="1:7" s="1" customFormat="1" ht="27">
      <c r="A221" s="169" t="s">
        <v>648</v>
      </c>
      <c r="B221" s="217" t="s">
        <v>438</v>
      </c>
      <c r="C221" s="161" t="s">
        <v>92</v>
      </c>
      <c r="D221" s="275">
        <f t="shared" si="3"/>
        <v>0</v>
      </c>
      <c r="E221" s="290" t="s">
        <v>306</v>
      </c>
      <c r="F221" s="277"/>
      <c r="G221" s="2"/>
    </row>
    <row r="222" spans="1:7" s="1" customFormat="1" ht="27">
      <c r="A222" s="168" t="s">
        <v>649</v>
      </c>
      <c r="B222" s="218" t="s">
        <v>439</v>
      </c>
      <c r="C222" s="161" t="s">
        <v>93</v>
      </c>
      <c r="D222" s="275">
        <f t="shared" si="3"/>
        <v>0</v>
      </c>
      <c r="E222" s="290" t="s">
        <v>306</v>
      </c>
      <c r="F222" s="277"/>
      <c r="G222" s="2"/>
    </row>
    <row r="223" spans="1:6" s="1" customFormat="1" ht="30.75">
      <c r="A223" s="168" t="s">
        <v>650</v>
      </c>
      <c r="B223" s="215" t="s">
        <v>613</v>
      </c>
      <c r="C223" s="159" t="s">
        <v>307</v>
      </c>
      <c r="D223" s="275">
        <f t="shared" si="3"/>
        <v>0</v>
      </c>
      <c r="E223" s="290" t="s">
        <v>306</v>
      </c>
      <c r="F223" s="277"/>
    </row>
    <row r="224" spans="1:6" s="1" customFormat="1" ht="14.25">
      <c r="A224" s="168"/>
      <c r="B224" s="157" t="s">
        <v>403</v>
      </c>
      <c r="C224" s="162"/>
      <c r="D224" s="275"/>
      <c r="E224" s="290"/>
      <c r="F224" s="277"/>
    </row>
    <row r="225" spans="1:6" s="1" customFormat="1" ht="14.25">
      <c r="A225" s="169" t="s">
        <v>651</v>
      </c>
      <c r="B225" s="216" t="s">
        <v>440</v>
      </c>
      <c r="C225" s="163" t="s">
        <v>94</v>
      </c>
      <c r="D225" s="275">
        <f t="shared" si="3"/>
        <v>0</v>
      </c>
      <c r="E225" s="290" t="s">
        <v>306</v>
      </c>
      <c r="F225" s="277"/>
    </row>
    <row r="226" spans="1:6" s="1" customFormat="1" ht="41.25">
      <c r="A226" s="168" t="s">
        <v>652</v>
      </c>
      <c r="B226" s="215" t="s">
        <v>614</v>
      </c>
      <c r="C226" s="159" t="s">
        <v>307</v>
      </c>
      <c r="D226" s="275">
        <f t="shared" si="3"/>
        <v>0</v>
      </c>
      <c r="E226" s="290" t="s">
        <v>306</v>
      </c>
      <c r="F226" s="277">
        <f>+F228</f>
        <v>0</v>
      </c>
    </row>
    <row r="227" spans="1:6" s="1" customFormat="1" ht="14.25">
      <c r="A227" s="168"/>
      <c r="B227" s="158" t="s">
        <v>403</v>
      </c>
      <c r="C227" s="159"/>
      <c r="D227" s="275"/>
      <c r="E227" s="290"/>
      <c r="F227" s="277"/>
    </row>
    <row r="228" spans="1:6" s="1" customFormat="1" ht="17.25" customHeight="1">
      <c r="A228" s="168" t="s">
        <v>653</v>
      </c>
      <c r="B228" s="216" t="s">
        <v>441</v>
      </c>
      <c r="C228" s="160" t="s">
        <v>95</v>
      </c>
      <c r="D228" s="275">
        <f t="shared" si="3"/>
        <v>0</v>
      </c>
      <c r="E228" s="290" t="s">
        <v>306</v>
      </c>
      <c r="F228" s="277"/>
    </row>
    <row r="229" spans="1:6" s="1" customFormat="1" ht="21" customHeight="1">
      <c r="A229" s="169" t="s">
        <v>655</v>
      </c>
      <c r="B229" s="216" t="s">
        <v>442</v>
      </c>
      <c r="C229" s="163" t="s">
        <v>96</v>
      </c>
      <c r="D229" s="275">
        <f t="shared" si="3"/>
        <v>0</v>
      </c>
      <c r="E229" s="290" t="s">
        <v>306</v>
      </c>
      <c r="F229" s="277"/>
    </row>
    <row r="230" spans="1:6" s="1" customFormat="1" ht="31.5" customHeight="1">
      <c r="A230" s="168" t="s">
        <v>656</v>
      </c>
      <c r="B230" s="216" t="s">
        <v>443</v>
      </c>
      <c r="C230" s="161" t="s">
        <v>97</v>
      </c>
      <c r="D230" s="275">
        <f t="shared" si="3"/>
        <v>0</v>
      </c>
      <c r="E230" s="290" t="s">
        <v>306</v>
      </c>
      <c r="F230" s="277"/>
    </row>
    <row r="231" spans="1:6" s="1" customFormat="1" ht="30" customHeight="1" thickBot="1">
      <c r="A231" s="170" t="s">
        <v>657</v>
      </c>
      <c r="B231" s="220" t="s">
        <v>444</v>
      </c>
      <c r="C231" s="171" t="s">
        <v>98</v>
      </c>
      <c r="D231" s="275">
        <f t="shared" si="3"/>
        <v>0</v>
      </c>
      <c r="E231" s="292" t="s">
        <v>306</v>
      </c>
      <c r="F231" s="293"/>
    </row>
    <row r="232" spans="1:6" s="6" customFormat="1" ht="12.75">
      <c r="A232" s="5"/>
      <c r="B232" s="9"/>
      <c r="C232" s="31"/>
      <c r="F232" s="7"/>
    </row>
    <row r="233" spans="1:6" s="6" customFormat="1" ht="12.75">
      <c r="A233" s="5"/>
      <c r="B233" s="13"/>
      <c r="C233" s="30"/>
      <c r="F233" s="7"/>
    </row>
    <row r="234" spans="1:6" s="6" customFormat="1" ht="12.75">
      <c r="A234" s="5"/>
      <c r="B234" s="14"/>
      <c r="C234" s="30"/>
      <c r="F234" s="7"/>
    </row>
    <row r="235" spans="1:6" s="6" customFormat="1" ht="12.75">
      <c r="A235" s="5"/>
      <c r="C235" s="33"/>
      <c r="F235" s="7"/>
    </row>
    <row r="236" spans="1:6" s="6" customFormat="1" ht="12.75">
      <c r="A236" s="5"/>
      <c r="B236" s="436" t="s">
        <v>759</v>
      </c>
      <c r="C236" s="436"/>
      <c r="D236" s="436"/>
      <c r="E236" s="436"/>
      <c r="F236" s="436"/>
    </row>
    <row r="237" spans="1:6" s="6" customFormat="1" ht="12.75">
      <c r="A237" s="5"/>
      <c r="B237" s="436"/>
      <c r="C237" s="436"/>
      <c r="D237" s="436"/>
      <c r="E237" s="436"/>
      <c r="F237" s="436"/>
    </row>
    <row r="238" spans="1:6" s="6" customFormat="1" ht="12.75">
      <c r="A238" s="5"/>
      <c r="B238" s="436"/>
      <c r="C238" s="436"/>
      <c r="D238" s="436"/>
      <c r="E238" s="436"/>
      <c r="F238" s="436"/>
    </row>
    <row r="239" spans="1:6" s="6" customFormat="1" ht="12.75">
      <c r="A239" s="5"/>
      <c r="B239" s="436"/>
      <c r="C239" s="436"/>
      <c r="D239" s="436"/>
      <c r="E239" s="436"/>
      <c r="F239" s="436"/>
    </row>
    <row r="240" spans="1:6" s="6" customFormat="1" ht="12.75">
      <c r="A240" s="5"/>
      <c r="B240" s="16"/>
      <c r="C240" s="30"/>
      <c r="F240" s="7"/>
    </row>
    <row r="241" spans="1:6" s="6" customFormat="1" ht="12.75">
      <c r="A241" s="5"/>
      <c r="B241" s="15"/>
      <c r="C241" s="33"/>
      <c r="F241" s="7"/>
    </row>
    <row r="242" spans="1:6" s="6" customFormat="1" ht="12.75">
      <c r="A242" s="5"/>
      <c r="B242" s="16"/>
      <c r="C242" s="30"/>
      <c r="F242" s="7"/>
    </row>
    <row r="243" spans="1:6" s="6" customFormat="1" ht="12.75">
      <c r="A243" s="5"/>
      <c r="B243" s="16"/>
      <c r="C243" s="30"/>
      <c r="F243" s="7"/>
    </row>
    <row r="244" spans="1:6" s="6" customFormat="1" ht="12.75">
      <c r="A244" s="5"/>
      <c r="B244" s="16"/>
      <c r="C244" s="30"/>
      <c r="F244" s="7"/>
    </row>
    <row r="245" spans="1:6" s="6" customFormat="1" ht="12.75">
      <c r="A245" s="5"/>
      <c r="B245" s="16"/>
      <c r="C245" s="30"/>
      <c r="F245" s="7"/>
    </row>
    <row r="246" spans="1:6" s="6" customFormat="1" ht="12.75">
      <c r="A246" s="5"/>
      <c r="B246" s="16"/>
      <c r="C246" s="30"/>
      <c r="F246" s="7"/>
    </row>
    <row r="247" spans="1:6" s="6" customFormat="1" ht="12.75">
      <c r="A247" s="5"/>
      <c r="B247" s="16"/>
      <c r="C247" s="30"/>
      <c r="F247" s="7"/>
    </row>
    <row r="248" spans="1:6" s="6" customFormat="1" ht="12.75">
      <c r="A248" s="5"/>
      <c r="B248" s="15"/>
      <c r="C248" s="33"/>
      <c r="F248" s="7"/>
    </row>
    <row r="249" spans="1:6" s="6" customFormat="1" ht="12.75">
      <c r="A249" s="5"/>
      <c r="B249" s="16"/>
      <c r="C249" s="30"/>
      <c r="F249" s="7"/>
    </row>
    <row r="250" spans="1:6" s="6" customFormat="1" ht="12.75">
      <c r="A250" s="5"/>
      <c r="B250" s="13"/>
      <c r="C250" s="30"/>
      <c r="F250" s="7"/>
    </row>
    <row r="251" spans="1:6" s="6" customFormat="1" ht="12.75">
      <c r="A251" s="5"/>
      <c r="B251" s="16"/>
      <c r="C251" s="30"/>
      <c r="F251" s="7"/>
    </row>
    <row r="252" spans="1:6" s="6" customFormat="1" ht="12.75">
      <c r="A252" s="5"/>
      <c r="B252" s="11"/>
      <c r="C252" s="30"/>
      <c r="F252" s="7"/>
    </row>
    <row r="253" spans="1:6" s="6" customFormat="1" ht="12.75">
      <c r="A253" s="5"/>
      <c r="B253" s="15"/>
      <c r="C253" s="33"/>
      <c r="F253" s="7"/>
    </row>
    <row r="254" spans="1:6" s="6" customFormat="1" ht="12.75">
      <c r="A254" s="5"/>
      <c r="B254" s="16"/>
      <c r="C254" s="30"/>
      <c r="F254" s="7"/>
    </row>
    <row r="255" spans="1:6" s="6" customFormat="1" ht="12.75">
      <c r="A255" s="5"/>
      <c r="B255" s="16"/>
      <c r="C255" s="30"/>
      <c r="F255" s="7"/>
    </row>
    <row r="256" spans="1:6" s="6" customFormat="1" ht="12.75">
      <c r="A256" s="5"/>
      <c r="B256" s="15"/>
      <c r="C256" s="33"/>
      <c r="F256" s="7"/>
    </row>
    <row r="257" spans="1:6" s="6" customFormat="1" ht="12.75">
      <c r="A257" s="5"/>
      <c r="B257" s="16"/>
      <c r="C257" s="30"/>
      <c r="F257" s="7"/>
    </row>
    <row r="258" spans="1:6" s="6" customFormat="1" ht="12.75">
      <c r="A258" s="5"/>
      <c r="B258" s="16"/>
      <c r="C258" s="30"/>
      <c r="F258" s="7"/>
    </row>
    <row r="259" spans="1:6" s="6" customFormat="1" ht="12.75">
      <c r="A259" s="5"/>
      <c r="B259" s="11"/>
      <c r="C259" s="30"/>
      <c r="F259" s="7"/>
    </row>
    <row r="260" spans="1:6" s="6" customFormat="1" ht="12.75">
      <c r="A260" s="5"/>
      <c r="B260" s="15"/>
      <c r="C260" s="33"/>
      <c r="F260" s="7"/>
    </row>
    <row r="261" spans="1:6" s="6" customFormat="1" ht="12.75">
      <c r="A261" s="5"/>
      <c r="B261" s="16"/>
      <c r="C261" s="30"/>
      <c r="F261" s="7"/>
    </row>
    <row r="262" spans="1:6" s="6" customFormat="1" ht="12.75">
      <c r="A262" s="5"/>
      <c r="B262" s="16"/>
      <c r="C262" s="30"/>
      <c r="F262" s="7"/>
    </row>
    <row r="263" spans="1:6" s="6" customFormat="1" ht="12.75">
      <c r="A263" s="5"/>
      <c r="B263" s="15"/>
      <c r="C263" s="33"/>
      <c r="F263" s="7"/>
    </row>
    <row r="264" spans="1:6" s="6" customFormat="1" ht="12.75">
      <c r="A264" s="5"/>
      <c r="B264" s="16"/>
      <c r="C264" s="30"/>
      <c r="F264" s="7"/>
    </row>
    <row r="265" spans="1:6" s="6" customFormat="1" ht="12.75">
      <c r="A265" s="5"/>
      <c r="B265" s="16"/>
      <c r="C265" s="30"/>
      <c r="F265" s="7"/>
    </row>
    <row r="266" spans="1:6" s="6" customFormat="1" ht="12.75">
      <c r="A266" s="5"/>
      <c r="B266" s="16"/>
      <c r="C266" s="30"/>
      <c r="F266" s="7"/>
    </row>
    <row r="267" spans="1:6" s="6" customFormat="1" ht="12.75">
      <c r="A267" s="5"/>
      <c r="B267" s="16"/>
      <c r="C267" s="30"/>
      <c r="F267" s="7"/>
    </row>
    <row r="268" spans="1:6" s="6" customFormat="1" ht="12.75">
      <c r="A268" s="5"/>
      <c r="B268" s="16"/>
      <c r="C268" s="30"/>
      <c r="F268" s="7"/>
    </row>
    <row r="269" spans="1:6" s="6" customFormat="1" ht="12.75">
      <c r="A269" s="5"/>
      <c r="B269" s="15"/>
      <c r="C269" s="33"/>
      <c r="F269" s="7"/>
    </row>
    <row r="270" spans="1:6" s="6" customFormat="1" ht="12.75">
      <c r="A270" s="5"/>
      <c r="B270" s="16"/>
      <c r="C270" s="30"/>
      <c r="F270" s="7"/>
    </row>
    <row r="271" spans="1:6" s="6" customFormat="1" ht="12.75">
      <c r="A271" s="5"/>
      <c r="B271" s="16"/>
      <c r="C271" s="30"/>
      <c r="F271" s="7"/>
    </row>
    <row r="272" spans="1:6" s="6" customFormat="1" ht="12.75">
      <c r="A272" s="5"/>
      <c r="B272" s="16"/>
      <c r="C272" s="30"/>
      <c r="F272" s="7"/>
    </row>
    <row r="273" spans="1:6" s="6" customFormat="1" ht="12.75">
      <c r="A273" s="5"/>
      <c r="B273" s="13"/>
      <c r="C273" s="30"/>
      <c r="F273" s="7"/>
    </row>
    <row r="274" spans="1:6" s="6" customFormat="1" ht="12.75">
      <c r="A274" s="5"/>
      <c r="B274" s="13"/>
      <c r="C274" s="30"/>
      <c r="F274" s="7"/>
    </row>
    <row r="275" spans="1:6" s="6" customFormat="1" ht="12.75">
      <c r="A275" s="5"/>
      <c r="B275" s="13"/>
      <c r="C275" s="30"/>
      <c r="F275" s="7"/>
    </row>
    <row r="276" spans="1:6" s="6" customFormat="1" ht="12.75">
      <c r="A276" s="5"/>
      <c r="B276" s="13"/>
      <c r="C276" s="30"/>
      <c r="F276" s="7"/>
    </row>
    <row r="277" spans="1:6" s="6" customFormat="1" ht="12.75">
      <c r="A277" s="5"/>
      <c r="B277" s="13"/>
      <c r="C277" s="30"/>
      <c r="F277" s="7"/>
    </row>
    <row r="278" spans="1:6" s="6" customFormat="1" ht="12.75">
      <c r="A278" s="5"/>
      <c r="B278" s="16"/>
      <c r="C278" s="30"/>
      <c r="F278" s="7"/>
    </row>
    <row r="279" spans="1:6" s="6" customFormat="1" ht="12.75">
      <c r="A279" s="5"/>
      <c r="B279" s="16"/>
      <c r="C279" s="30"/>
      <c r="F279" s="7"/>
    </row>
    <row r="280" spans="1:6" s="6" customFormat="1" ht="12.75">
      <c r="A280" s="5"/>
      <c r="B280" s="16"/>
      <c r="C280" s="30"/>
      <c r="F280" s="7"/>
    </row>
    <row r="281" spans="1:6" s="6" customFormat="1" ht="12.75">
      <c r="A281" s="5"/>
      <c r="B281" s="14"/>
      <c r="C281" s="30"/>
      <c r="F281" s="7"/>
    </row>
    <row r="282" spans="1:6" s="6" customFormat="1" ht="12.75">
      <c r="A282" s="5"/>
      <c r="B282" s="13"/>
      <c r="C282" s="33"/>
      <c r="F282" s="7"/>
    </row>
    <row r="283" spans="1:6" s="6" customFormat="1" ht="65.25" customHeight="1">
      <c r="A283" s="5"/>
      <c r="B283" s="16"/>
      <c r="C283" s="30"/>
      <c r="F283" s="7"/>
    </row>
    <row r="284" spans="1:6" s="6" customFormat="1" ht="39.75" customHeight="1">
      <c r="A284" s="5"/>
      <c r="B284" s="16"/>
      <c r="C284" s="30"/>
      <c r="F284" s="7"/>
    </row>
    <row r="285" spans="1:6" s="6" customFormat="1" ht="12.75">
      <c r="A285" s="5"/>
      <c r="B285" s="16"/>
      <c r="C285" s="30"/>
      <c r="F285" s="7"/>
    </row>
    <row r="286" spans="1:6" s="6" customFormat="1" ht="12.75">
      <c r="A286" s="5"/>
      <c r="B286" s="16"/>
      <c r="C286" s="30"/>
      <c r="F286" s="7"/>
    </row>
    <row r="287" spans="1:6" s="6" customFormat="1" ht="12.75">
      <c r="A287" s="5"/>
      <c r="B287" s="16"/>
      <c r="C287" s="30"/>
      <c r="F287" s="7"/>
    </row>
    <row r="288" spans="1:6" s="6" customFormat="1" ht="12.75">
      <c r="A288" s="5"/>
      <c r="B288" s="16"/>
      <c r="C288" s="30"/>
      <c r="F288" s="7"/>
    </row>
    <row r="289" spans="1:6" s="6" customFormat="1" ht="12.75">
      <c r="A289" s="5"/>
      <c r="B289" s="16"/>
      <c r="C289" s="30"/>
      <c r="F289" s="7"/>
    </row>
    <row r="290" spans="1:6" s="6" customFormat="1" ht="12.75">
      <c r="A290" s="5"/>
      <c r="B290" s="16"/>
      <c r="C290" s="30"/>
      <c r="F290" s="7"/>
    </row>
    <row r="291" spans="1:6" s="6" customFormat="1" ht="12.75">
      <c r="A291" s="5"/>
      <c r="B291" s="16"/>
      <c r="C291" s="30"/>
      <c r="F291" s="7"/>
    </row>
    <row r="292" spans="1:6" s="6" customFormat="1" ht="12.75">
      <c r="A292" s="5"/>
      <c r="B292" s="16"/>
      <c r="C292" s="30"/>
      <c r="F292" s="7"/>
    </row>
    <row r="293" spans="1:6" s="6" customFormat="1" ht="12.75">
      <c r="A293" s="5"/>
      <c r="B293" s="16"/>
      <c r="C293" s="30"/>
      <c r="F293" s="7"/>
    </row>
    <row r="294" spans="1:6" s="6" customFormat="1" ht="12.75">
      <c r="A294" s="5"/>
      <c r="B294" s="16"/>
      <c r="C294" s="30"/>
      <c r="F294" s="7"/>
    </row>
    <row r="295" spans="1:6" s="6" customFormat="1" ht="12.75">
      <c r="A295" s="5"/>
      <c r="B295" s="16"/>
      <c r="C295" s="30"/>
      <c r="F295" s="7"/>
    </row>
    <row r="296" spans="1:6" s="6" customFormat="1" ht="12.75">
      <c r="A296" s="5"/>
      <c r="B296" s="17"/>
      <c r="C296" s="30"/>
      <c r="F296" s="7"/>
    </row>
    <row r="297" spans="1:6" s="6" customFormat="1" ht="12.75">
      <c r="A297" s="5"/>
      <c r="B297" s="16"/>
      <c r="C297" s="30"/>
      <c r="F297" s="7"/>
    </row>
    <row r="298" spans="1:6" s="6" customFormat="1" ht="12.75">
      <c r="A298" s="5"/>
      <c r="B298" s="10"/>
      <c r="C298" s="30"/>
      <c r="F298" s="7"/>
    </row>
    <row r="299" spans="1:6" s="6" customFormat="1" ht="12.75">
      <c r="A299" s="5"/>
      <c r="B299" s="10"/>
      <c r="C299" s="30"/>
      <c r="F299" s="7"/>
    </row>
    <row r="300" spans="1:6" s="6" customFormat="1" ht="12.75">
      <c r="A300" s="5"/>
      <c r="B300" s="10"/>
      <c r="C300" s="32"/>
      <c r="F300" s="7"/>
    </row>
    <row r="301" spans="1:6" s="6" customFormat="1" ht="12.75">
      <c r="A301" s="5"/>
      <c r="B301" s="10"/>
      <c r="C301" s="32"/>
      <c r="F301" s="7"/>
    </row>
    <row r="302" spans="1:6" s="6" customFormat="1" ht="12.75">
      <c r="A302" s="5"/>
      <c r="B302" s="8"/>
      <c r="C302" s="32"/>
      <c r="F302" s="7"/>
    </row>
    <row r="303" spans="1:6" s="6" customFormat="1" ht="12.75">
      <c r="A303" s="5"/>
      <c r="B303" s="16"/>
      <c r="C303" s="30"/>
      <c r="F303" s="7"/>
    </row>
    <row r="304" spans="1:6" s="6" customFormat="1" ht="12.75">
      <c r="A304" s="5"/>
      <c r="B304" s="16"/>
      <c r="C304" s="30"/>
      <c r="F304" s="7"/>
    </row>
    <row r="305" spans="1:6" s="6" customFormat="1" ht="12.75">
      <c r="A305" s="5"/>
      <c r="B305" s="16"/>
      <c r="C305" s="30"/>
      <c r="F305" s="7"/>
    </row>
    <row r="306" spans="1:6" s="6" customFormat="1" ht="12.75">
      <c r="A306" s="5"/>
      <c r="B306" s="16"/>
      <c r="C306" s="30"/>
      <c r="F306" s="7"/>
    </row>
    <row r="307" spans="1:6" s="6" customFormat="1" ht="12.75">
      <c r="A307" s="5"/>
      <c r="B307" s="18"/>
      <c r="C307" s="30"/>
      <c r="F307" s="7"/>
    </row>
    <row r="308" spans="1:6" s="6" customFormat="1" ht="12.75">
      <c r="A308" s="5"/>
      <c r="B308" s="18"/>
      <c r="C308" s="34"/>
      <c r="F308" s="7"/>
    </row>
    <row r="309" spans="1:6" s="6" customFormat="1" ht="12.75">
      <c r="A309" s="5"/>
      <c r="B309" s="19"/>
      <c r="C309" s="34"/>
      <c r="F309" s="7"/>
    </row>
    <row r="310" spans="1:6" s="6" customFormat="1" ht="12.75">
      <c r="A310" s="5"/>
      <c r="B310" s="18"/>
      <c r="C310" s="34"/>
      <c r="F310" s="7"/>
    </row>
    <row r="311" spans="1:6" s="6" customFormat="1" ht="12.75">
      <c r="A311" s="5"/>
      <c r="B311" s="18"/>
      <c r="C311" s="34"/>
      <c r="F311" s="7"/>
    </row>
    <row r="312" spans="1:6" s="6" customFormat="1" ht="12.75">
      <c r="A312" s="5"/>
      <c r="B312" s="18"/>
      <c r="C312" s="34"/>
      <c r="F312" s="7"/>
    </row>
    <row r="313" spans="1:6" s="6" customFormat="1" ht="12.75">
      <c r="A313" s="5"/>
      <c r="B313" s="18"/>
      <c r="C313" s="34"/>
      <c r="F313" s="7"/>
    </row>
    <row r="314" spans="1:6" s="6" customFormat="1" ht="12.75">
      <c r="A314" s="5"/>
      <c r="B314" s="18"/>
      <c r="C314" s="34"/>
      <c r="F314" s="7"/>
    </row>
    <row r="315" spans="1:6" s="6" customFormat="1" ht="12.75">
      <c r="A315" s="5"/>
      <c r="B315" s="18"/>
      <c r="C315" s="34"/>
      <c r="F315" s="7"/>
    </row>
    <row r="316" spans="1:6" s="6" customFormat="1" ht="12.75">
      <c r="A316" s="5"/>
      <c r="B316" s="18"/>
      <c r="C316" s="34"/>
      <c r="F316" s="7"/>
    </row>
    <row r="317" spans="1:6" s="6" customFormat="1" ht="12.75">
      <c r="A317" s="5"/>
      <c r="B317" s="18"/>
      <c r="C317" s="34"/>
      <c r="F317" s="7"/>
    </row>
    <row r="318" spans="1:6" s="6" customFormat="1" ht="12.75">
      <c r="A318" s="5"/>
      <c r="B318" s="18"/>
      <c r="C318" s="34"/>
      <c r="F318" s="7"/>
    </row>
    <row r="319" spans="1:6" s="6" customFormat="1" ht="12.75">
      <c r="A319" s="5"/>
      <c r="B319" s="18"/>
      <c r="C319" s="34"/>
      <c r="F319" s="7"/>
    </row>
    <row r="320" spans="1:6" s="6" customFormat="1" ht="12.75">
      <c r="A320" s="5"/>
      <c r="B320" s="18"/>
      <c r="C320" s="34"/>
      <c r="F320" s="7"/>
    </row>
    <row r="321" spans="1:6" s="6" customFormat="1" ht="12.75">
      <c r="A321" s="5"/>
      <c r="B321" s="18"/>
      <c r="C321" s="34"/>
      <c r="F321" s="7"/>
    </row>
    <row r="322" spans="1:6" s="6" customFormat="1" ht="12.75">
      <c r="A322" s="5"/>
      <c r="B322" s="18"/>
      <c r="C322" s="34"/>
      <c r="F322" s="7"/>
    </row>
    <row r="323" spans="1:6" s="6" customFormat="1" ht="12.75">
      <c r="A323" s="5"/>
      <c r="B323" s="18"/>
      <c r="C323" s="34"/>
      <c r="F323" s="7"/>
    </row>
    <row r="324" spans="1:6" s="6" customFormat="1" ht="12.75">
      <c r="A324" s="5"/>
      <c r="B324" s="18"/>
      <c r="C324" s="34"/>
      <c r="F324" s="7"/>
    </row>
    <row r="325" spans="1:6" s="6" customFormat="1" ht="12.75">
      <c r="A325" s="5"/>
      <c r="B325" s="18"/>
      <c r="C325" s="34"/>
      <c r="F325" s="7"/>
    </row>
    <row r="326" spans="1:6" s="6" customFormat="1" ht="12.75">
      <c r="A326" s="5"/>
      <c r="B326" s="18"/>
      <c r="C326" s="34"/>
      <c r="F326" s="7"/>
    </row>
    <row r="327" spans="1:6" s="6" customFormat="1" ht="12.75">
      <c r="A327" s="5"/>
      <c r="B327" s="18"/>
      <c r="C327" s="34"/>
      <c r="F327" s="7"/>
    </row>
    <row r="328" spans="1:6" s="6" customFormat="1" ht="12.75">
      <c r="A328" s="5"/>
      <c r="B328" s="18"/>
      <c r="C328" s="34"/>
      <c r="F328" s="7"/>
    </row>
    <row r="329" spans="1:6" s="6" customFormat="1" ht="12.75">
      <c r="A329" s="5"/>
      <c r="B329" s="18"/>
      <c r="C329" s="34"/>
      <c r="F329" s="7"/>
    </row>
    <row r="330" spans="1:6" s="6" customFormat="1" ht="12.75">
      <c r="A330" s="5"/>
      <c r="B330" s="18"/>
      <c r="C330" s="34"/>
      <c r="F330" s="7"/>
    </row>
    <row r="331" spans="1:6" s="6" customFormat="1" ht="12.75">
      <c r="A331" s="5"/>
      <c r="B331" s="18"/>
      <c r="C331" s="34"/>
      <c r="F331" s="7"/>
    </row>
    <row r="332" spans="1:6" s="6" customFormat="1" ht="12.75">
      <c r="A332" s="5"/>
      <c r="B332" s="18"/>
      <c r="C332" s="34"/>
      <c r="F332" s="7"/>
    </row>
    <row r="333" spans="1:6" s="6" customFormat="1" ht="12.75">
      <c r="A333" s="5"/>
      <c r="B333" s="18"/>
      <c r="C333" s="34"/>
      <c r="F333" s="7"/>
    </row>
    <row r="334" spans="1:6" s="6" customFormat="1" ht="12.75">
      <c r="A334" s="5"/>
      <c r="B334" s="20"/>
      <c r="C334" s="35"/>
      <c r="F334" s="7"/>
    </row>
    <row r="335" spans="1:6" s="6" customFormat="1" ht="12.75">
      <c r="A335" s="5"/>
      <c r="B335" s="18"/>
      <c r="C335" s="34"/>
      <c r="F335" s="7"/>
    </row>
    <row r="336" spans="1:6" s="6" customFormat="1" ht="12.75">
      <c r="A336" s="5"/>
      <c r="B336" s="18"/>
      <c r="C336" s="34"/>
      <c r="F336" s="7"/>
    </row>
    <row r="337" spans="1:6" s="6" customFormat="1" ht="12.75">
      <c r="A337" s="5"/>
      <c r="B337" s="18"/>
      <c r="C337" s="34"/>
      <c r="F337" s="7"/>
    </row>
    <row r="338" spans="1:6" s="6" customFormat="1" ht="12.75">
      <c r="A338" s="5"/>
      <c r="B338" s="18"/>
      <c r="C338" s="34"/>
      <c r="F338" s="7"/>
    </row>
    <row r="339" spans="1:6" s="6" customFormat="1" ht="12.75">
      <c r="A339" s="5"/>
      <c r="B339" s="18"/>
      <c r="C339" s="34"/>
      <c r="F339" s="7"/>
    </row>
    <row r="340" spans="1:6" s="6" customFormat="1" ht="12.75">
      <c r="A340" s="5"/>
      <c r="B340" s="18"/>
      <c r="C340" s="34"/>
      <c r="F340" s="7"/>
    </row>
    <row r="341" spans="1:6" s="6" customFormat="1" ht="12.75">
      <c r="A341" s="5"/>
      <c r="B341" s="18"/>
      <c r="C341" s="34"/>
      <c r="F341" s="7"/>
    </row>
    <row r="342" spans="1:6" s="6" customFormat="1" ht="12.75">
      <c r="A342" s="5"/>
      <c r="B342" s="18"/>
      <c r="C342" s="34"/>
      <c r="F342" s="7"/>
    </row>
    <row r="343" spans="1:6" s="6" customFormat="1" ht="12.75">
      <c r="A343" s="5"/>
      <c r="B343" s="18"/>
      <c r="C343" s="34"/>
      <c r="F343" s="7"/>
    </row>
    <row r="344" spans="1:6" s="6" customFormat="1" ht="12.75">
      <c r="A344" s="5"/>
      <c r="B344" s="18"/>
      <c r="C344" s="34"/>
      <c r="F344" s="7"/>
    </row>
    <row r="345" spans="1:6" s="6" customFormat="1" ht="12.75">
      <c r="A345" s="5"/>
      <c r="B345" s="18"/>
      <c r="C345" s="34"/>
      <c r="F345" s="7"/>
    </row>
    <row r="346" spans="1:6" s="6" customFormat="1" ht="12.75">
      <c r="A346" s="5"/>
      <c r="B346" s="18"/>
      <c r="C346" s="34"/>
      <c r="F346" s="7"/>
    </row>
    <row r="347" spans="1:6" s="6" customFormat="1" ht="12.75">
      <c r="A347" s="5"/>
      <c r="B347" s="18"/>
      <c r="C347" s="34"/>
      <c r="F347" s="7"/>
    </row>
    <row r="348" spans="1:6" s="6" customFormat="1" ht="12.75">
      <c r="A348" s="5"/>
      <c r="B348" s="18"/>
      <c r="C348" s="34"/>
      <c r="F348" s="7"/>
    </row>
    <row r="349" spans="1:6" s="6" customFormat="1" ht="12.75">
      <c r="A349" s="5"/>
      <c r="B349" s="18"/>
      <c r="C349" s="34"/>
      <c r="F349" s="7"/>
    </row>
    <row r="350" spans="1:6" s="6" customFormat="1" ht="12.75">
      <c r="A350" s="5"/>
      <c r="B350" s="21"/>
      <c r="C350" s="30"/>
      <c r="F350" s="7"/>
    </row>
    <row r="351" spans="1:6" s="6" customFormat="1" ht="12.75">
      <c r="A351" s="5"/>
      <c r="B351" s="10"/>
      <c r="C351" s="32"/>
      <c r="F351" s="7"/>
    </row>
    <row r="352" spans="1:6" s="6" customFormat="1" ht="12.75">
      <c r="A352" s="5"/>
      <c r="B352" s="10"/>
      <c r="C352" s="36"/>
      <c r="F352" s="7"/>
    </row>
    <row r="353" spans="1:6" s="6" customFormat="1" ht="12.75">
      <c r="A353" s="5"/>
      <c r="B353" s="10"/>
      <c r="C353" s="36"/>
      <c r="F353" s="7"/>
    </row>
    <row r="354" spans="1:6" s="6" customFormat="1" ht="12.75">
      <c r="A354" s="5"/>
      <c r="B354" s="10"/>
      <c r="C354" s="36"/>
      <c r="F354" s="7"/>
    </row>
    <row r="355" spans="1:6" s="6" customFormat="1" ht="12.75">
      <c r="A355" s="5"/>
      <c r="B355" s="10"/>
      <c r="C355" s="36"/>
      <c r="F355" s="7"/>
    </row>
    <row r="356" spans="1:6" s="6" customFormat="1" ht="12.75">
      <c r="A356" s="5"/>
      <c r="B356" s="11"/>
      <c r="C356" s="36"/>
      <c r="F356" s="7"/>
    </row>
    <row r="357" spans="1:6" s="6" customFormat="1" ht="12.75">
      <c r="A357" s="5"/>
      <c r="B357" s="12"/>
      <c r="C357" s="37"/>
      <c r="F357" s="7"/>
    </row>
    <row r="358" spans="1:6" s="6" customFormat="1" ht="12.75">
      <c r="A358" s="5"/>
      <c r="B358" s="10"/>
      <c r="C358" s="36"/>
      <c r="F358" s="7"/>
    </row>
    <row r="359" spans="1:6" s="6" customFormat="1" ht="12.75">
      <c r="A359" s="5"/>
      <c r="B359" s="10"/>
      <c r="C359" s="36"/>
      <c r="F359" s="7"/>
    </row>
    <row r="360" spans="1:6" s="6" customFormat="1" ht="12.75">
      <c r="A360" s="5"/>
      <c r="B360" s="10"/>
      <c r="C360" s="36"/>
      <c r="F360" s="7"/>
    </row>
    <row r="361" spans="1:6" s="6" customFormat="1" ht="12.75">
      <c r="A361" s="5"/>
      <c r="B361" s="12"/>
      <c r="C361" s="37"/>
      <c r="F361" s="7"/>
    </row>
    <row r="362" spans="1:6" s="6" customFormat="1" ht="12.75">
      <c r="A362" s="5"/>
      <c r="B362" s="10"/>
      <c r="C362" s="36"/>
      <c r="F362" s="7"/>
    </row>
    <row r="363" spans="1:6" s="6" customFormat="1" ht="12.75">
      <c r="A363" s="5"/>
      <c r="B363" s="10"/>
      <c r="C363" s="36"/>
      <c r="F363" s="7"/>
    </row>
    <row r="364" spans="1:6" s="6" customFormat="1" ht="12.75">
      <c r="A364" s="5"/>
      <c r="B364" s="10"/>
      <c r="C364" s="36"/>
      <c r="F364" s="7"/>
    </row>
    <row r="365" spans="1:6" s="6" customFormat="1" ht="12.75">
      <c r="A365" s="5"/>
      <c r="B365" s="10"/>
      <c r="C365" s="36"/>
      <c r="F365" s="7"/>
    </row>
    <row r="366" spans="1:6" s="6" customFormat="1" ht="12.75">
      <c r="A366" s="5"/>
      <c r="B366" s="10"/>
      <c r="C366" s="36"/>
      <c r="F366" s="7"/>
    </row>
    <row r="367" spans="1:6" s="6" customFormat="1" ht="12.75">
      <c r="A367" s="5"/>
      <c r="B367" s="10"/>
      <c r="C367" s="36"/>
      <c r="F367" s="7"/>
    </row>
    <row r="368" spans="1:6" s="6" customFormat="1" ht="12.75">
      <c r="A368" s="5"/>
      <c r="B368" s="10"/>
      <c r="C368" s="36"/>
      <c r="F368" s="7"/>
    </row>
    <row r="369" spans="1:6" s="6" customFormat="1" ht="12.75">
      <c r="A369" s="5"/>
      <c r="B369" s="10"/>
      <c r="C369" s="36"/>
      <c r="F369" s="7"/>
    </row>
    <row r="370" spans="1:6" s="6" customFormat="1" ht="12.75">
      <c r="A370" s="5"/>
      <c r="B370" s="10"/>
      <c r="C370" s="36"/>
      <c r="F370" s="7"/>
    </row>
    <row r="371" spans="1:6" s="6" customFormat="1" ht="12.75">
      <c r="A371" s="5"/>
      <c r="B371" s="10"/>
      <c r="C371" s="36"/>
      <c r="F371" s="7"/>
    </row>
    <row r="372" spans="1:6" s="6" customFormat="1" ht="12.75">
      <c r="A372" s="5"/>
      <c r="B372" s="10"/>
      <c r="C372" s="36"/>
      <c r="F372" s="7"/>
    </row>
    <row r="373" spans="1:6" s="6" customFormat="1" ht="12.75">
      <c r="A373" s="5"/>
      <c r="B373" s="10"/>
      <c r="C373" s="36"/>
      <c r="F373" s="7"/>
    </row>
    <row r="374" spans="1:6" s="6" customFormat="1" ht="12.75">
      <c r="A374" s="5"/>
      <c r="B374" s="10"/>
      <c r="C374" s="36"/>
      <c r="F374" s="7"/>
    </row>
    <row r="375" spans="1:6" s="6" customFormat="1" ht="12.75">
      <c r="A375" s="5"/>
      <c r="B375" s="10"/>
      <c r="C375" s="36"/>
      <c r="F375" s="7"/>
    </row>
    <row r="376" spans="1:6" s="6" customFormat="1" ht="12.75">
      <c r="A376" s="5"/>
      <c r="B376" s="12"/>
      <c r="C376" s="37"/>
      <c r="F376" s="7"/>
    </row>
    <row r="377" spans="1:6" s="6" customFormat="1" ht="12.75">
      <c r="A377" s="5"/>
      <c r="B377" s="10"/>
      <c r="C377" s="36"/>
      <c r="F377" s="7"/>
    </row>
    <row r="378" spans="1:6" s="6" customFormat="1" ht="12.75">
      <c r="A378" s="5"/>
      <c r="B378" s="12"/>
      <c r="C378" s="35"/>
      <c r="F378" s="7"/>
    </row>
    <row r="379" spans="1:6" s="6" customFormat="1" ht="12.75">
      <c r="A379" s="5"/>
      <c r="B379" s="10"/>
      <c r="C379" s="36"/>
      <c r="F379" s="7"/>
    </row>
    <row r="380" spans="1:6" s="6" customFormat="1" ht="12.75">
      <c r="A380" s="5"/>
      <c r="B380" s="10"/>
      <c r="C380" s="36"/>
      <c r="F380" s="7"/>
    </row>
    <row r="381" spans="1:6" s="6" customFormat="1" ht="12.75">
      <c r="A381" s="5"/>
      <c r="B381" s="10"/>
      <c r="C381" s="36"/>
      <c r="F381" s="7"/>
    </row>
    <row r="382" spans="1:6" s="6" customFormat="1" ht="12.75">
      <c r="A382" s="5"/>
      <c r="B382" s="12"/>
      <c r="C382" s="35"/>
      <c r="F382" s="7"/>
    </row>
    <row r="383" spans="1:6" s="6" customFormat="1" ht="12.75">
      <c r="A383" s="5"/>
      <c r="B383" s="10"/>
      <c r="C383" s="36"/>
      <c r="F383" s="7"/>
    </row>
    <row r="384" spans="1:6" s="6" customFormat="1" ht="12.75">
      <c r="A384" s="5"/>
      <c r="B384" s="12"/>
      <c r="C384" s="37"/>
      <c r="F384" s="7"/>
    </row>
    <row r="385" spans="1:6" s="6" customFormat="1" ht="12.75">
      <c r="A385" s="5"/>
      <c r="B385" s="10"/>
      <c r="C385" s="36"/>
      <c r="F385" s="7"/>
    </row>
    <row r="386" spans="1:6" s="6" customFormat="1" ht="12.75">
      <c r="A386" s="5"/>
      <c r="B386" s="10"/>
      <c r="C386" s="36"/>
      <c r="F386" s="7"/>
    </row>
    <row r="387" spans="1:6" s="6" customFormat="1" ht="12.75">
      <c r="A387" s="5"/>
      <c r="B387" s="10"/>
      <c r="C387" s="36"/>
      <c r="F387" s="7"/>
    </row>
    <row r="388" spans="1:6" s="6" customFormat="1" ht="12.75">
      <c r="A388" s="5"/>
      <c r="B388" s="12"/>
      <c r="C388" s="37"/>
      <c r="F388" s="7"/>
    </row>
    <row r="389" spans="1:6" s="6" customFormat="1" ht="12.75">
      <c r="A389" s="5"/>
      <c r="B389" s="10"/>
      <c r="C389" s="36"/>
      <c r="F389" s="7"/>
    </row>
    <row r="390" spans="1:3" s="6" customFormat="1" ht="12.75">
      <c r="A390" s="5"/>
      <c r="B390" s="10"/>
      <c r="C390" s="36"/>
    </row>
    <row r="391" spans="1:3" s="6" customFormat="1" ht="14.25">
      <c r="A391" s="5"/>
      <c r="B391" s="22"/>
      <c r="C391" s="36"/>
    </row>
    <row r="392" spans="1:3" s="6" customFormat="1" ht="12.75">
      <c r="A392" s="5"/>
      <c r="B392" s="11"/>
      <c r="C392" s="36"/>
    </row>
    <row r="393" spans="1:5" s="6" customFormat="1" ht="12.75">
      <c r="A393" s="5"/>
      <c r="B393" s="12"/>
      <c r="C393" s="37"/>
      <c r="E393" s="7"/>
    </row>
    <row r="394" spans="1:5" s="6" customFormat="1" ht="12.75">
      <c r="A394" s="5"/>
      <c r="B394" s="11"/>
      <c r="C394" s="37"/>
      <c r="E394" s="7"/>
    </row>
    <row r="395" spans="1:5" s="6" customFormat="1" ht="12.75">
      <c r="A395" s="5"/>
      <c r="B395" s="10"/>
      <c r="C395" s="36"/>
      <c r="E395" s="7"/>
    </row>
    <row r="396" spans="1:5" s="6" customFormat="1" ht="12.75">
      <c r="A396" s="5"/>
      <c r="B396" s="10"/>
      <c r="C396" s="36"/>
      <c r="E396" s="7"/>
    </row>
    <row r="397" spans="1:5" s="6" customFormat="1" ht="12.75">
      <c r="A397" s="5"/>
      <c r="B397" s="10"/>
      <c r="C397" s="36"/>
      <c r="E397" s="7"/>
    </row>
    <row r="398" spans="1:5" s="6" customFormat="1" ht="12.75">
      <c r="A398" s="5"/>
      <c r="B398" s="10"/>
      <c r="C398" s="36"/>
      <c r="E398" s="7"/>
    </row>
    <row r="399" spans="1:5" s="6" customFormat="1" ht="12.75">
      <c r="A399" s="5"/>
      <c r="B399" s="10"/>
      <c r="C399" s="36"/>
      <c r="E399" s="7"/>
    </row>
    <row r="400" spans="1:5" s="6" customFormat="1" ht="12.75">
      <c r="A400" s="5"/>
      <c r="B400" s="10"/>
      <c r="C400" s="36"/>
      <c r="E400" s="7"/>
    </row>
    <row r="401" spans="1:5" s="6" customFormat="1" ht="12.75">
      <c r="A401" s="5"/>
      <c r="B401" s="10"/>
      <c r="C401" s="36"/>
      <c r="E401" s="7"/>
    </row>
    <row r="402" spans="1:5" s="6" customFormat="1" ht="12.75">
      <c r="A402" s="5"/>
      <c r="B402" s="10"/>
      <c r="C402" s="36"/>
      <c r="E402" s="7"/>
    </row>
    <row r="403" spans="1:5" s="6" customFormat="1" ht="12.75">
      <c r="A403" s="5"/>
      <c r="B403" s="10"/>
      <c r="C403" s="36"/>
      <c r="E403" s="7"/>
    </row>
    <row r="404" spans="1:5" s="6" customFormat="1" ht="12.75">
      <c r="A404" s="5"/>
      <c r="B404" s="10"/>
      <c r="C404" s="36"/>
      <c r="E404" s="7"/>
    </row>
    <row r="405" spans="1:5" s="6" customFormat="1" ht="12.75">
      <c r="A405" s="5"/>
      <c r="B405" s="10"/>
      <c r="C405" s="36"/>
      <c r="E405" s="7"/>
    </row>
    <row r="406" spans="1:5" s="6" customFormat="1" ht="12.75">
      <c r="A406" s="5"/>
      <c r="B406" s="10"/>
      <c r="C406" s="36"/>
      <c r="E406" s="7"/>
    </row>
    <row r="407" spans="1:5" s="6" customFormat="1" ht="12.75">
      <c r="A407" s="5"/>
      <c r="B407" s="10"/>
      <c r="C407" s="36"/>
      <c r="E407" s="7"/>
    </row>
    <row r="408" spans="1:5" s="6" customFormat="1" ht="12.75">
      <c r="A408" s="5"/>
      <c r="B408" s="10"/>
      <c r="C408" s="36"/>
      <c r="E408" s="7"/>
    </row>
    <row r="409" spans="1:5" s="6" customFormat="1" ht="12.75">
      <c r="A409" s="5"/>
      <c r="B409" s="10"/>
      <c r="C409" s="36"/>
      <c r="E409" s="7"/>
    </row>
    <row r="410" spans="1:5" s="6" customFormat="1" ht="12.75">
      <c r="A410" s="5"/>
      <c r="B410" s="10"/>
      <c r="C410" s="36"/>
      <c r="E410" s="7"/>
    </row>
    <row r="411" spans="1:5" s="6" customFormat="1" ht="12.75">
      <c r="A411" s="5"/>
      <c r="B411" s="11"/>
      <c r="C411" s="36"/>
      <c r="E411" s="7"/>
    </row>
    <row r="412" spans="1:5" s="6" customFormat="1" ht="12.75">
      <c r="A412" s="5"/>
      <c r="B412" s="10"/>
      <c r="C412" s="36"/>
      <c r="E412" s="7"/>
    </row>
    <row r="413" spans="1:5" s="6" customFormat="1" ht="12.75">
      <c r="A413" s="5"/>
      <c r="B413" s="10"/>
      <c r="C413" s="36"/>
      <c r="E413" s="7"/>
    </row>
    <row r="414" spans="1:5" s="6" customFormat="1" ht="12.75">
      <c r="A414" s="5"/>
      <c r="B414" s="10"/>
      <c r="C414" s="36"/>
      <c r="E414" s="7"/>
    </row>
    <row r="415" spans="1:5" s="6" customFormat="1" ht="12.75">
      <c r="A415" s="5"/>
      <c r="B415" s="10"/>
      <c r="C415" s="36"/>
      <c r="E415" s="7"/>
    </row>
    <row r="416" spans="1:5" s="6" customFormat="1" ht="12.75">
      <c r="A416" s="5"/>
      <c r="B416" s="10"/>
      <c r="C416" s="36"/>
      <c r="E416" s="7"/>
    </row>
    <row r="417" spans="1:5" s="6" customFormat="1" ht="12.75">
      <c r="A417" s="5"/>
      <c r="B417" s="10"/>
      <c r="C417" s="36"/>
      <c r="E417" s="7"/>
    </row>
    <row r="418" spans="1:5" s="6" customFormat="1" ht="12.75">
      <c r="A418" s="5"/>
      <c r="B418" s="10"/>
      <c r="C418" s="36"/>
      <c r="E418" s="7"/>
    </row>
    <row r="419" spans="1:5" s="6" customFormat="1" ht="12.75">
      <c r="A419" s="5"/>
      <c r="B419" s="10"/>
      <c r="C419" s="36"/>
      <c r="E419" s="7"/>
    </row>
    <row r="420" spans="1:5" s="6" customFormat="1" ht="12.75">
      <c r="A420" s="5"/>
      <c r="B420" s="10"/>
      <c r="C420" s="36"/>
      <c r="E420" s="7"/>
    </row>
    <row r="421" spans="1:5" s="6" customFormat="1" ht="12.75">
      <c r="A421" s="5"/>
      <c r="B421" s="10"/>
      <c r="C421" s="36"/>
      <c r="E421" s="7"/>
    </row>
    <row r="422" spans="1:5" s="6" customFormat="1" ht="12.75">
      <c r="A422" s="5"/>
      <c r="B422" s="10"/>
      <c r="C422" s="36"/>
      <c r="E422" s="7"/>
    </row>
    <row r="423" spans="1:5" s="6" customFormat="1" ht="12.75">
      <c r="A423" s="5"/>
      <c r="B423" s="10"/>
      <c r="C423" s="36"/>
      <c r="E423" s="7"/>
    </row>
    <row r="424" spans="1:5" s="6" customFormat="1" ht="12.75">
      <c r="A424" s="5"/>
      <c r="B424" s="10"/>
      <c r="C424" s="36"/>
      <c r="E424" s="7"/>
    </row>
    <row r="425" spans="1:5" s="6" customFormat="1" ht="12.75">
      <c r="A425" s="5"/>
      <c r="B425" s="10"/>
      <c r="C425" s="36"/>
      <c r="E425" s="7"/>
    </row>
    <row r="426" spans="1:5" s="6" customFormat="1" ht="12.75">
      <c r="A426" s="5"/>
      <c r="B426" s="10"/>
      <c r="C426" s="36"/>
      <c r="E426" s="7"/>
    </row>
    <row r="427" spans="1:5" s="6" customFormat="1" ht="12.75">
      <c r="A427" s="5"/>
      <c r="B427" s="10"/>
      <c r="C427" s="36"/>
      <c r="E427" s="7"/>
    </row>
    <row r="428" spans="1:5" s="6" customFormat="1" ht="12.75">
      <c r="A428" s="5"/>
      <c r="B428" s="10"/>
      <c r="C428" s="36"/>
      <c r="E428" s="7"/>
    </row>
    <row r="429" spans="1:5" s="6" customFormat="1" ht="12.75">
      <c r="A429" s="5"/>
      <c r="B429" s="10"/>
      <c r="C429" s="36"/>
      <c r="E429" s="7"/>
    </row>
    <row r="430" spans="1:5" s="6" customFormat="1" ht="12.75">
      <c r="A430" s="5"/>
      <c r="B430" s="10"/>
      <c r="C430" s="36"/>
      <c r="E430" s="7"/>
    </row>
    <row r="431" spans="1:5" s="6" customFormat="1" ht="12.75">
      <c r="A431" s="5"/>
      <c r="B431" s="10"/>
      <c r="C431" s="36"/>
      <c r="E431" s="7"/>
    </row>
    <row r="432" spans="1:5" s="6" customFormat="1" ht="12.75">
      <c r="A432" s="5"/>
      <c r="B432" s="10"/>
      <c r="C432" s="36"/>
      <c r="E432" s="7"/>
    </row>
    <row r="433" spans="1:5" s="6" customFormat="1" ht="12.75">
      <c r="A433" s="5"/>
      <c r="B433" s="10"/>
      <c r="C433" s="36"/>
      <c r="E433" s="7"/>
    </row>
    <row r="434" spans="1:5" s="6" customFormat="1" ht="12.75">
      <c r="A434" s="5"/>
      <c r="B434" s="10"/>
      <c r="C434" s="36"/>
      <c r="E434" s="7"/>
    </row>
    <row r="435" spans="1:5" s="6" customFormat="1" ht="12.75">
      <c r="A435" s="5"/>
      <c r="B435" s="10"/>
      <c r="C435" s="36"/>
      <c r="E435" s="7"/>
    </row>
    <row r="436" spans="1:5" s="6" customFormat="1" ht="12.75">
      <c r="A436" s="5"/>
      <c r="B436" s="10"/>
      <c r="C436" s="36"/>
      <c r="E436" s="7"/>
    </row>
    <row r="437" spans="1:5" s="6" customFormat="1" ht="12.75">
      <c r="A437" s="5"/>
      <c r="B437" s="10"/>
      <c r="C437" s="36"/>
      <c r="E437" s="7"/>
    </row>
    <row r="438" spans="1:5" s="6" customFormat="1" ht="12.75">
      <c r="A438" s="5"/>
      <c r="B438" s="23"/>
      <c r="C438" s="36"/>
      <c r="E438" s="7"/>
    </row>
    <row r="439" spans="1:5" s="6" customFormat="1" ht="12.75">
      <c r="A439" s="5"/>
      <c r="B439" s="10"/>
      <c r="C439" s="36"/>
      <c r="E439" s="7"/>
    </row>
    <row r="440" spans="1:5" s="6" customFormat="1" ht="12.75">
      <c r="A440" s="5"/>
      <c r="B440" s="10"/>
      <c r="C440" s="36"/>
      <c r="E440" s="7"/>
    </row>
    <row r="441" spans="1:5" s="6" customFormat="1" ht="12.75">
      <c r="A441" s="5"/>
      <c r="B441" s="10"/>
      <c r="C441" s="36"/>
      <c r="E441" s="7"/>
    </row>
    <row r="442" spans="1:5" s="6" customFormat="1" ht="12.75">
      <c r="A442" s="5"/>
      <c r="B442" s="10"/>
      <c r="C442" s="36"/>
      <c r="E442" s="7"/>
    </row>
    <row r="443" spans="1:5" s="6" customFormat="1" ht="12.75">
      <c r="A443" s="5"/>
      <c r="B443" s="10"/>
      <c r="C443" s="36"/>
      <c r="E443" s="7"/>
    </row>
    <row r="444" spans="1:5" s="6" customFormat="1" ht="12.75">
      <c r="A444" s="5"/>
      <c r="B444" s="10"/>
      <c r="C444" s="36"/>
      <c r="E444" s="7"/>
    </row>
    <row r="445" spans="1:5" s="6" customFormat="1" ht="12.75">
      <c r="A445" s="5"/>
      <c r="B445" s="10"/>
      <c r="C445" s="36"/>
      <c r="E445" s="7"/>
    </row>
    <row r="446" spans="1:5" s="6" customFormat="1" ht="12.75">
      <c r="A446" s="5"/>
      <c r="B446" s="10"/>
      <c r="C446" s="36"/>
      <c r="E446" s="7"/>
    </row>
    <row r="447" spans="1:5" s="6" customFormat="1" ht="12.75">
      <c r="A447" s="5"/>
      <c r="B447" s="10"/>
      <c r="C447" s="36"/>
      <c r="E447" s="7"/>
    </row>
    <row r="448" spans="1:5" s="6" customFormat="1" ht="12.75">
      <c r="A448" s="5"/>
      <c r="B448" s="10"/>
      <c r="C448" s="36"/>
      <c r="E448" s="7"/>
    </row>
    <row r="449" spans="1:5" s="6" customFormat="1" ht="12.75">
      <c r="A449" s="5"/>
      <c r="B449" s="10"/>
      <c r="C449" s="36"/>
      <c r="E449" s="7"/>
    </row>
    <row r="450" spans="1:5" s="6" customFormat="1" ht="12.75">
      <c r="A450" s="5"/>
      <c r="B450" s="10"/>
      <c r="C450" s="36"/>
      <c r="E450" s="7"/>
    </row>
    <row r="451" spans="1:5" s="6" customFormat="1" ht="12.75">
      <c r="A451" s="5"/>
      <c r="B451" s="10"/>
      <c r="C451" s="36"/>
      <c r="E451" s="7"/>
    </row>
    <row r="452" spans="1:5" s="6" customFormat="1" ht="12.75">
      <c r="A452" s="5"/>
      <c r="B452" s="10"/>
      <c r="C452" s="36"/>
      <c r="E452" s="7"/>
    </row>
    <row r="453" spans="1:5" s="6" customFormat="1" ht="12.75">
      <c r="A453" s="5"/>
      <c r="B453" s="10"/>
      <c r="C453" s="36"/>
      <c r="E453" s="7"/>
    </row>
    <row r="454" spans="1:5" s="6" customFormat="1" ht="12.75">
      <c r="A454" s="5"/>
      <c r="B454" s="10"/>
      <c r="C454" s="36"/>
      <c r="E454" s="7"/>
    </row>
    <row r="455" spans="1:5" s="6" customFormat="1" ht="12.75">
      <c r="A455" s="5"/>
      <c r="B455" s="10"/>
      <c r="C455" s="36"/>
      <c r="E455" s="7"/>
    </row>
    <row r="456" spans="1:5" s="6" customFormat="1" ht="12.75">
      <c r="A456" s="5"/>
      <c r="B456" s="10"/>
      <c r="C456" s="36"/>
      <c r="E456" s="7"/>
    </row>
    <row r="457" spans="1:5" s="6" customFormat="1" ht="12.75">
      <c r="A457" s="5"/>
      <c r="B457" s="10"/>
      <c r="C457" s="36"/>
      <c r="E457" s="7"/>
    </row>
    <row r="458" spans="1:5" s="6" customFormat="1" ht="12.75">
      <c r="A458" s="5"/>
      <c r="B458" s="10"/>
      <c r="C458" s="36"/>
      <c r="E458" s="7"/>
    </row>
    <row r="459" spans="1:5" s="6" customFormat="1" ht="12.75">
      <c r="A459" s="5"/>
      <c r="B459" s="10"/>
      <c r="C459" s="36"/>
      <c r="E459" s="7"/>
    </row>
    <row r="460" spans="1:5" s="6" customFormat="1" ht="12.75">
      <c r="A460" s="5"/>
      <c r="B460" s="10"/>
      <c r="C460" s="36"/>
      <c r="E460" s="7"/>
    </row>
    <row r="461" spans="1:5" s="6" customFormat="1" ht="12.75">
      <c r="A461" s="5"/>
      <c r="B461" s="10"/>
      <c r="C461" s="36"/>
      <c r="E461" s="7"/>
    </row>
    <row r="462" spans="1:5" s="6" customFormat="1" ht="12.75">
      <c r="A462" s="5"/>
      <c r="B462" s="10"/>
      <c r="C462" s="36"/>
      <c r="E462" s="7"/>
    </row>
    <row r="463" spans="1:5" s="6" customFormat="1" ht="12.75">
      <c r="A463" s="5"/>
      <c r="B463" s="10"/>
      <c r="C463" s="36"/>
      <c r="E463" s="7"/>
    </row>
    <row r="464" spans="1:5" s="6" customFormat="1" ht="12.75">
      <c r="A464" s="5"/>
      <c r="B464" s="10"/>
      <c r="C464" s="36"/>
      <c r="E464" s="7"/>
    </row>
    <row r="465" spans="1:5" s="6" customFormat="1" ht="12.75">
      <c r="A465" s="5"/>
      <c r="B465" s="24"/>
      <c r="C465" s="35"/>
      <c r="E465" s="7"/>
    </row>
    <row r="466" spans="1:5" s="6" customFormat="1" ht="12.75">
      <c r="A466" s="5"/>
      <c r="B466" s="11"/>
      <c r="C466" s="36"/>
      <c r="E466" s="7"/>
    </row>
    <row r="467" spans="1:5" s="6" customFormat="1" ht="12.75">
      <c r="A467" s="5"/>
      <c r="B467" s="10"/>
      <c r="C467" s="36"/>
      <c r="E467" s="7"/>
    </row>
    <row r="468" spans="1:5" s="6" customFormat="1" ht="12.75">
      <c r="A468" s="5"/>
      <c r="B468" s="10"/>
      <c r="C468" s="36"/>
      <c r="E468" s="7"/>
    </row>
    <row r="469" spans="1:5" s="6" customFormat="1" ht="12.75">
      <c r="A469" s="5"/>
      <c r="B469" s="10"/>
      <c r="C469" s="36"/>
      <c r="E469" s="7"/>
    </row>
    <row r="470" spans="1:5" s="6" customFormat="1" ht="12.75">
      <c r="A470" s="5"/>
      <c r="B470" s="10"/>
      <c r="C470" s="36"/>
      <c r="E470" s="7"/>
    </row>
    <row r="471" spans="1:5" s="6" customFormat="1" ht="12.75">
      <c r="A471" s="5"/>
      <c r="B471" s="10"/>
      <c r="C471" s="36"/>
      <c r="E471" s="7"/>
    </row>
    <row r="472" spans="1:5" s="6" customFormat="1" ht="12.75">
      <c r="A472" s="5"/>
      <c r="B472" s="10"/>
      <c r="C472" s="36"/>
      <c r="E472" s="7"/>
    </row>
    <row r="473" spans="1:5" s="6" customFormat="1" ht="12.75">
      <c r="A473" s="5"/>
      <c r="B473" s="10"/>
      <c r="C473" s="36"/>
      <c r="E473" s="7"/>
    </row>
    <row r="474" spans="1:5" s="6" customFormat="1" ht="12.75">
      <c r="A474" s="5"/>
      <c r="B474" s="10"/>
      <c r="C474" s="36"/>
      <c r="E474" s="7"/>
    </row>
    <row r="475" spans="1:5" s="6" customFormat="1" ht="12.75">
      <c r="A475" s="5"/>
      <c r="B475" s="10"/>
      <c r="C475" s="36"/>
      <c r="E475" s="7"/>
    </row>
    <row r="476" spans="1:5" s="6" customFormat="1" ht="12.75">
      <c r="A476" s="5"/>
      <c r="B476" s="10"/>
      <c r="C476" s="36"/>
      <c r="E476" s="7"/>
    </row>
    <row r="477" spans="1:5" s="6" customFormat="1" ht="12.75">
      <c r="A477" s="5"/>
      <c r="B477" s="10"/>
      <c r="C477" s="36"/>
      <c r="E477" s="7"/>
    </row>
    <row r="478" spans="1:5" s="6" customFormat="1" ht="12.75">
      <c r="A478" s="5"/>
      <c r="B478" s="10"/>
      <c r="C478" s="36"/>
      <c r="E478" s="7"/>
    </row>
    <row r="479" spans="1:5" s="6" customFormat="1" ht="12.75">
      <c r="A479" s="5"/>
      <c r="B479" s="10"/>
      <c r="C479" s="36"/>
      <c r="E479" s="7"/>
    </row>
    <row r="480" spans="1:5" s="6" customFormat="1" ht="12.75">
      <c r="A480" s="5"/>
      <c r="B480" s="10"/>
      <c r="C480" s="36"/>
      <c r="E480" s="7"/>
    </row>
    <row r="481" spans="1:5" s="6" customFormat="1" ht="12.75">
      <c r="A481" s="5"/>
      <c r="B481" s="10"/>
      <c r="C481" s="36"/>
      <c r="E481" s="7"/>
    </row>
    <row r="482" spans="1:5" s="6" customFormat="1" ht="12.75">
      <c r="A482" s="5"/>
      <c r="B482" s="11"/>
      <c r="C482" s="36"/>
      <c r="E482" s="7"/>
    </row>
    <row r="483" spans="1:5" s="6" customFormat="1" ht="12.75">
      <c r="A483" s="5"/>
      <c r="B483" s="10"/>
      <c r="C483" s="36"/>
      <c r="E483" s="7"/>
    </row>
    <row r="484" spans="1:5" s="6" customFormat="1" ht="12.75">
      <c r="A484" s="5"/>
      <c r="B484" s="10"/>
      <c r="C484" s="36"/>
      <c r="E484" s="7"/>
    </row>
    <row r="485" spans="1:5" s="6" customFormat="1" ht="12.75">
      <c r="A485" s="5"/>
      <c r="B485" s="10"/>
      <c r="C485" s="36"/>
      <c r="E485" s="7"/>
    </row>
    <row r="486" spans="1:5" s="6" customFormat="1" ht="12.75">
      <c r="A486" s="5"/>
      <c r="B486" s="10"/>
      <c r="C486" s="36"/>
      <c r="E486" s="7"/>
    </row>
    <row r="487" spans="1:5" s="6" customFormat="1" ht="12.75">
      <c r="A487" s="5"/>
      <c r="B487" s="11"/>
      <c r="C487" s="36"/>
      <c r="E487" s="7"/>
    </row>
    <row r="488" spans="1:5" s="6" customFormat="1" ht="12.75">
      <c r="A488" s="5"/>
      <c r="B488" s="10"/>
      <c r="C488" s="36"/>
      <c r="E488" s="7"/>
    </row>
    <row r="489" spans="1:5" s="6" customFormat="1" ht="12.75">
      <c r="A489" s="5"/>
      <c r="B489" s="10"/>
      <c r="C489" s="36"/>
      <c r="E489" s="7"/>
    </row>
    <row r="490" spans="1:5" s="6" customFormat="1" ht="12.75">
      <c r="A490" s="5"/>
      <c r="B490" s="10"/>
      <c r="C490" s="36"/>
      <c r="E490" s="7"/>
    </row>
    <row r="491" spans="1:5" s="6" customFormat="1" ht="12.75">
      <c r="A491" s="5"/>
      <c r="B491" s="10"/>
      <c r="C491" s="36"/>
      <c r="E491" s="7"/>
    </row>
    <row r="492" spans="1:5" s="6" customFormat="1" ht="12.75">
      <c r="A492" s="5"/>
      <c r="B492" s="10"/>
      <c r="C492" s="36"/>
      <c r="E492" s="7"/>
    </row>
    <row r="493" spans="1:5" s="6" customFormat="1" ht="12.75">
      <c r="A493" s="5"/>
      <c r="B493" s="10"/>
      <c r="C493" s="36"/>
      <c r="E493" s="7"/>
    </row>
    <row r="494" spans="1:5" s="6" customFormat="1" ht="12.75">
      <c r="A494" s="5"/>
      <c r="B494" s="10"/>
      <c r="C494" s="36"/>
      <c r="E494" s="7"/>
    </row>
    <row r="495" spans="1:5" s="6" customFormat="1" ht="12.75">
      <c r="A495" s="5"/>
      <c r="B495" s="10"/>
      <c r="C495" s="36"/>
      <c r="E495" s="7"/>
    </row>
    <row r="496" spans="1:5" s="6" customFormat="1" ht="12.75">
      <c r="A496" s="5"/>
      <c r="B496" s="10"/>
      <c r="C496" s="36"/>
      <c r="E496" s="7"/>
    </row>
    <row r="497" spans="1:5" s="6" customFormat="1" ht="12.75">
      <c r="A497" s="5"/>
      <c r="B497" s="10"/>
      <c r="C497" s="36"/>
      <c r="E497" s="7"/>
    </row>
    <row r="498" spans="1:5" s="6" customFormat="1" ht="12.75">
      <c r="A498" s="5"/>
      <c r="B498" s="10"/>
      <c r="C498" s="36"/>
      <c r="E498" s="7"/>
    </row>
    <row r="499" spans="1:5" s="6" customFormat="1" ht="12.75">
      <c r="A499" s="5"/>
      <c r="B499" s="10"/>
      <c r="C499" s="36"/>
      <c r="E499" s="7"/>
    </row>
    <row r="500" spans="1:5" s="6" customFormat="1" ht="12.75">
      <c r="A500" s="5"/>
      <c r="B500" s="10"/>
      <c r="C500" s="34"/>
      <c r="E500" s="7"/>
    </row>
    <row r="501" spans="1:5" s="6" customFormat="1" ht="12.75">
      <c r="A501" s="5"/>
      <c r="B501" s="10"/>
      <c r="C501" s="36"/>
      <c r="E501" s="7"/>
    </row>
    <row r="502" spans="1:5" s="6" customFormat="1" ht="12.75">
      <c r="A502" s="5"/>
      <c r="B502" s="10"/>
      <c r="C502" s="36"/>
      <c r="E502" s="7"/>
    </row>
    <row r="503" spans="1:5" s="6" customFormat="1" ht="12.75">
      <c r="A503" s="5"/>
      <c r="B503" s="10"/>
      <c r="C503" s="36"/>
      <c r="E503" s="7"/>
    </row>
    <row r="504" spans="1:5" s="6" customFormat="1" ht="12.75">
      <c r="A504" s="5"/>
      <c r="B504" s="10"/>
      <c r="C504" s="36"/>
      <c r="E504" s="7"/>
    </row>
    <row r="505" spans="1:5" s="6" customFormat="1" ht="12.75">
      <c r="A505" s="5"/>
      <c r="B505" s="10"/>
      <c r="C505" s="36"/>
      <c r="E505" s="7"/>
    </row>
    <row r="506" spans="1:5" s="6" customFormat="1" ht="12.75">
      <c r="A506" s="5"/>
      <c r="B506" s="11"/>
      <c r="C506" s="36"/>
      <c r="E506" s="7"/>
    </row>
    <row r="507" spans="1:5" s="6" customFormat="1" ht="12.75">
      <c r="A507" s="5"/>
      <c r="B507" s="10"/>
      <c r="C507" s="36"/>
      <c r="E507" s="7"/>
    </row>
    <row r="508" spans="1:5" s="6" customFormat="1" ht="12.75">
      <c r="A508" s="5"/>
      <c r="B508" s="10"/>
      <c r="C508" s="36"/>
      <c r="E508" s="7"/>
    </row>
    <row r="509" spans="1:5" s="6" customFormat="1" ht="12.75">
      <c r="A509" s="5"/>
      <c r="B509" s="10"/>
      <c r="C509" s="36"/>
      <c r="E509" s="7"/>
    </row>
    <row r="510" spans="1:5" s="6" customFormat="1" ht="12.75">
      <c r="A510" s="5"/>
      <c r="B510" s="10"/>
      <c r="C510" s="36"/>
      <c r="E510" s="7"/>
    </row>
    <row r="511" spans="1:5" s="6" customFormat="1" ht="12.75">
      <c r="A511" s="5"/>
      <c r="B511" s="10"/>
      <c r="C511" s="36"/>
      <c r="E511" s="7"/>
    </row>
    <row r="512" spans="1:5" s="6" customFormat="1" ht="12.75">
      <c r="A512" s="5"/>
      <c r="B512" s="10"/>
      <c r="C512" s="36"/>
      <c r="E512" s="7"/>
    </row>
    <row r="513" spans="1:5" s="6" customFormat="1" ht="12.75">
      <c r="A513" s="5"/>
      <c r="B513" s="10"/>
      <c r="C513" s="36"/>
      <c r="E513" s="7"/>
    </row>
    <row r="514" spans="1:5" s="6" customFormat="1" ht="12.75">
      <c r="A514" s="5"/>
      <c r="B514" s="12"/>
      <c r="C514" s="37"/>
      <c r="E514" s="7"/>
    </row>
    <row r="515" spans="1:5" s="6" customFormat="1" ht="12.75">
      <c r="A515" s="5"/>
      <c r="B515" s="11"/>
      <c r="C515" s="36"/>
      <c r="E515" s="7"/>
    </row>
    <row r="516" spans="1:5" s="6" customFormat="1" ht="12.75">
      <c r="A516" s="5"/>
      <c r="B516" s="10"/>
      <c r="C516" s="36"/>
      <c r="E516" s="7"/>
    </row>
    <row r="517" spans="1:5" s="6" customFormat="1" ht="12.75">
      <c r="A517" s="5"/>
      <c r="B517" s="10"/>
      <c r="C517" s="36"/>
      <c r="E517" s="7"/>
    </row>
    <row r="518" spans="1:5" s="6" customFormat="1" ht="12.75">
      <c r="A518" s="5"/>
      <c r="B518" s="10"/>
      <c r="C518" s="36"/>
      <c r="E518" s="7"/>
    </row>
    <row r="519" spans="1:5" s="6" customFormat="1" ht="12.75">
      <c r="A519" s="5"/>
      <c r="B519" s="10"/>
      <c r="C519" s="36"/>
      <c r="E519" s="7"/>
    </row>
    <row r="520" spans="1:5" s="6" customFormat="1" ht="12.75">
      <c r="A520" s="5"/>
      <c r="B520" s="10"/>
      <c r="C520" s="36"/>
      <c r="E520" s="7"/>
    </row>
    <row r="521" spans="1:5" s="6" customFormat="1" ht="12.75">
      <c r="A521" s="5"/>
      <c r="B521" s="10"/>
      <c r="C521" s="36"/>
      <c r="E521" s="7"/>
    </row>
    <row r="522" spans="1:5" s="6" customFormat="1" ht="12.75">
      <c r="A522" s="5"/>
      <c r="B522" s="10"/>
      <c r="C522" s="36"/>
      <c r="E522" s="7"/>
    </row>
    <row r="523" spans="1:5" s="6" customFormat="1" ht="12.75">
      <c r="A523" s="5"/>
      <c r="B523" s="10"/>
      <c r="C523" s="36"/>
      <c r="E523" s="7"/>
    </row>
    <row r="524" spans="1:5" s="6" customFormat="1" ht="12.75">
      <c r="A524" s="5"/>
      <c r="B524" s="10"/>
      <c r="C524" s="36"/>
      <c r="E524" s="7"/>
    </row>
    <row r="525" spans="1:5" s="6" customFormat="1" ht="12.75">
      <c r="A525" s="5"/>
      <c r="B525" s="10"/>
      <c r="C525" s="36"/>
      <c r="E525" s="7"/>
    </row>
    <row r="526" spans="1:5" s="6" customFormat="1" ht="12.75">
      <c r="A526" s="5"/>
      <c r="B526" s="10"/>
      <c r="C526" s="36"/>
      <c r="E526" s="7"/>
    </row>
    <row r="527" spans="1:5" s="6" customFormat="1" ht="12.75">
      <c r="A527" s="5"/>
      <c r="B527" s="11"/>
      <c r="C527" s="36"/>
      <c r="E527" s="7"/>
    </row>
    <row r="528" spans="1:5" s="6" customFormat="1" ht="12.75">
      <c r="A528" s="5"/>
      <c r="B528" s="10"/>
      <c r="C528" s="36"/>
      <c r="E528" s="7"/>
    </row>
    <row r="529" spans="1:5" s="6" customFormat="1" ht="12.75">
      <c r="A529" s="5"/>
      <c r="B529" s="10"/>
      <c r="C529" s="36"/>
      <c r="E529" s="7"/>
    </row>
    <row r="530" spans="1:5" s="6" customFormat="1" ht="12.75">
      <c r="A530" s="5"/>
      <c r="B530" s="10"/>
      <c r="C530" s="36"/>
      <c r="E530" s="7"/>
    </row>
    <row r="531" spans="1:5" s="6" customFormat="1" ht="12.75">
      <c r="A531" s="5"/>
      <c r="B531" s="10"/>
      <c r="C531" s="36"/>
      <c r="E531" s="7"/>
    </row>
    <row r="532" spans="1:5" s="6" customFormat="1" ht="12.75">
      <c r="A532" s="5"/>
      <c r="B532" s="10"/>
      <c r="C532" s="36"/>
      <c r="E532" s="7"/>
    </row>
    <row r="533" spans="1:5" s="6" customFormat="1" ht="12.75">
      <c r="A533" s="5"/>
      <c r="B533" s="10"/>
      <c r="C533" s="36"/>
      <c r="E533" s="7"/>
    </row>
    <row r="534" spans="1:5" s="6" customFormat="1" ht="12.75">
      <c r="A534" s="5"/>
      <c r="B534" s="10"/>
      <c r="C534" s="36"/>
      <c r="E534" s="7"/>
    </row>
    <row r="535" spans="1:5" s="6" customFormat="1" ht="12.75">
      <c r="A535" s="5"/>
      <c r="B535" s="10"/>
      <c r="C535" s="36"/>
      <c r="E535" s="7"/>
    </row>
    <row r="536" spans="1:5" s="6" customFormat="1" ht="12.75">
      <c r="A536" s="5"/>
      <c r="B536" s="10"/>
      <c r="C536" s="36"/>
      <c r="E536" s="7"/>
    </row>
    <row r="537" spans="1:5" s="6" customFormat="1" ht="12.75">
      <c r="A537" s="5"/>
      <c r="B537" s="10"/>
      <c r="C537" s="36"/>
      <c r="E537" s="7"/>
    </row>
    <row r="538" spans="1:5" s="6" customFormat="1" ht="12.75">
      <c r="A538" s="5"/>
      <c r="B538" s="10"/>
      <c r="C538" s="36"/>
      <c r="E538" s="7"/>
    </row>
    <row r="539" spans="1:5" s="6" customFormat="1" ht="12.75">
      <c r="A539" s="5"/>
      <c r="B539" s="10"/>
      <c r="C539" s="36"/>
      <c r="E539" s="7"/>
    </row>
    <row r="540" spans="1:5" s="6" customFormat="1" ht="12.75">
      <c r="A540" s="5"/>
      <c r="B540" s="10"/>
      <c r="C540" s="36"/>
      <c r="E540" s="7"/>
    </row>
    <row r="541" spans="1:5" s="6" customFormat="1" ht="12.75">
      <c r="A541" s="5"/>
      <c r="B541" s="10"/>
      <c r="C541" s="36"/>
      <c r="E541" s="7"/>
    </row>
    <row r="542" spans="1:5" s="6" customFormat="1" ht="12.75">
      <c r="A542" s="5"/>
      <c r="B542" s="10"/>
      <c r="C542" s="36"/>
      <c r="E542" s="7"/>
    </row>
    <row r="543" spans="1:5" s="6" customFormat="1" ht="12.75">
      <c r="A543" s="5"/>
      <c r="B543" s="10"/>
      <c r="C543" s="36"/>
      <c r="E543" s="7"/>
    </row>
    <row r="544" spans="1:5" s="6" customFormat="1" ht="12.75">
      <c r="A544" s="5"/>
      <c r="B544" s="11"/>
      <c r="C544" s="36"/>
      <c r="E544" s="7"/>
    </row>
    <row r="545" spans="1:5" s="6" customFormat="1" ht="12.75">
      <c r="A545" s="5"/>
      <c r="B545" s="12"/>
      <c r="C545" s="37"/>
      <c r="E545" s="7"/>
    </row>
    <row r="546" spans="1:5" s="6" customFormat="1" ht="12.75">
      <c r="A546" s="5"/>
      <c r="B546" s="10"/>
      <c r="C546" s="36"/>
      <c r="E546" s="7"/>
    </row>
    <row r="547" spans="1:5" s="6" customFormat="1" ht="12.75">
      <c r="A547" s="5"/>
      <c r="B547" s="12"/>
      <c r="C547" s="37"/>
      <c r="E547" s="7"/>
    </row>
    <row r="548" spans="1:5" s="6" customFormat="1" ht="12.75">
      <c r="A548" s="5"/>
      <c r="B548" s="10"/>
      <c r="C548" s="36"/>
      <c r="E548" s="7"/>
    </row>
    <row r="549" spans="1:5" s="6" customFormat="1" ht="12.75">
      <c r="A549" s="5"/>
      <c r="B549" s="12"/>
      <c r="C549" s="37"/>
      <c r="E549" s="7"/>
    </row>
    <row r="550" spans="1:5" s="6" customFormat="1" ht="12.75">
      <c r="A550" s="5"/>
      <c r="B550" s="10"/>
      <c r="C550" s="36"/>
      <c r="E550" s="7"/>
    </row>
    <row r="551" spans="1:5" s="6" customFormat="1" ht="12.75">
      <c r="A551" s="5"/>
      <c r="B551" s="12"/>
      <c r="C551" s="37"/>
      <c r="E551" s="7"/>
    </row>
    <row r="552" spans="1:5" s="6" customFormat="1" ht="12.75">
      <c r="A552" s="5"/>
      <c r="B552" s="10"/>
      <c r="C552" s="36"/>
      <c r="E552" s="7"/>
    </row>
    <row r="553" spans="1:5" s="6" customFormat="1" ht="12.75">
      <c r="A553" s="5"/>
      <c r="B553" s="10"/>
      <c r="C553" s="36"/>
      <c r="E553" s="7"/>
    </row>
    <row r="554" spans="1:5" s="6" customFormat="1" ht="12.75">
      <c r="A554" s="5"/>
      <c r="B554" s="10"/>
      <c r="C554" s="36"/>
      <c r="E554" s="7"/>
    </row>
    <row r="555" spans="1:5" s="6" customFormat="1" ht="12.75">
      <c r="A555" s="5"/>
      <c r="B555" s="10"/>
      <c r="C555" s="36"/>
      <c r="E555" s="7"/>
    </row>
    <row r="556" spans="1:5" s="6" customFormat="1" ht="12.75">
      <c r="A556" s="5"/>
      <c r="B556" s="10"/>
      <c r="C556" s="36"/>
      <c r="E556" s="7"/>
    </row>
    <row r="557" spans="1:5" s="6" customFormat="1" ht="12.75">
      <c r="A557" s="5"/>
      <c r="B557" s="10"/>
      <c r="C557" s="32"/>
      <c r="E557" s="7"/>
    </row>
    <row r="558" spans="1:5" s="6" customFormat="1" ht="12.75">
      <c r="A558" s="25"/>
      <c r="B558" s="13"/>
      <c r="C558" s="30"/>
      <c r="E558" s="7"/>
    </row>
    <row r="559" spans="1:5" s="6" customFormat="1" ht="12.75">
      <c r="A559" s="26"/>
      <c r="B559" s="12"/>
      <c r="C559" s="38"/>
      <c r="E559" s="7"/>
    </row>
    <row r="560" spans="1:5" s="6" customFormat="1" ht="12.75">
      <c r="A560" s="26"/>
      <c r="B560" s="10"/>
      <c r="C560" s="32"/>
      <c r="E560" s="7"/>
    </row>
    <row r="561" spans="1:5" s="6" customFormat="1" ht="12.75">
      <c r="A561" s="26"/>
      <c r="B561" s="11"/>
      <c r="C561" s="32"/>
      <c r="E561" s="7"/>
    </row>
    <row r="562" spans="1:5" s="6" customFormat="1" ht="12.75">
      <c r="A562" s="26"/>
      <c r="B562" s="12"/>
      <c r="C562" s="38"/>
      <c r="E562" s="7"/>
    </row>
    <row r="563" spans="1:5" s="6" customFormat="1" ht="12.75">
      <c r="A563" s="26"/>
      <c r="B563" s="10"/>
      <c r="C563" s="32"/>
      <c r="E563" s="7"/>
    </row>
    <row r="564" spans="1:5" s="6" customFormat="1" ht="12.75">
      <c r="A564" s="26"/>
      <c r="B564" s="10"/>
      <c r="C564" s="32"/>
      <c r="E564" s="7"/>
    </row>
    <row r="565" spans="1:5" s="6" customFormat="1" ht="12.75">
      <c r="A565" s="26"/>
      <c r="B565" s="10"/>
      <c r="C565" s="32"/>
      <c r="E565" s="7"/>
    </row>
    <row r="566" spans="1:5" s="6" customFormat="1" ht="12.75">
      <c r="A566" s="26"/>
      <c r="B566" s="12"/>
      <c r="C566" s="38"/>
      <c r="E566" s="7"/>
    </row>
    <row r="567" spans="1:5" s="6" customFormat="1" ht="12.75">
      <c r="A567" s="26"/>
      <c r="B567" s="10"/>
      <c r="C567" s="32"/>
      <c r="E567" s="7"/>
    </row>
    <row r="568" spans="1:5" s="6" customFormat="1" ht="12.75">
      <c r="A568" s="26"/>
      <c r="B568" s="10"/>
      <c r="C568" s="32"/>
      <c r="E568" s="7"/>
    </row>
    <row r="569" spans="1:5" s="6" customFormat="1" ht="12.75">
      <c r="A569" s="26"/>
      <c r="B569" s="12"/>
      <c r="C569" s="38"/>
      <c r="E569" s="7"/>
    </row>
    <row r="570" spans="1:5" s="6" customFormat="1" ht="12.75">
      <c r="A570" s="26"/>
      <c r="B570" s="10"/>
      <c r="C570" s="32"/>
      <c r="E570" s="7"/>
    </row>
    <row r="571" spans="1:5" s="6" customFormat="1" ht="12.75">
      <c r="A571" s="26"/>
      <c r="B571" s="12"/>
      <c r="C571" s="38"/>
      <c r="E571" s="7"/>
    </row>
    <row r="572" spans="1:5" s="6" customFormat="1" ht="12.75">
      <c r="A572" s="26"/>
      <c r="B572" s="10"/>
      <c r="C572" s="32"/>
      <c r="E572" s="7"/>
    </row>
    <row r="573" spans="1:5" s="6" customFormat="1" ht="14.25">
      <c r="A573" s="5"/>
      <c r="B573" s="22"/>
      <c r="C573" s="36"/>
      <c r="E573" s="7"/>
    </row>
    <row r="574" spans="1:5" s="6" customFormat="1" ht="12.75">
      <c r="A574" s="5"/>
      <c r="B574" s="11"/>
      <c r="C574" s="38"/>
      <c r="E574" s="7"/>
    </row>
    <row r="575" spans="1:5" s="6" customFormat="1" ht="12.75">
      <c r="A575" s="5"/>
      <c r="B575" s="12"/>
      <c r="C575" s="38"/>
      <c r="E575" s="7"/>
    </row>
    <row r="576" spans="1:5" s="6" customFormat="1" ht="12.75">
      <c r="A576" s="5"/>
      <c r="B576" s="10"/>
      <c r="C576" s="32"/>
      <c r="E576" s="7"/>
    </row>
    <row r="577" spans="1:5" s="6" customFormat="1" ht="12.75">
      <c r="A577" s="5"/>
      <c r="B577" s="10"/>
      <c r="C577" s="32"/>
      <c r="E577" s="7"/>
    </row>
    <row r="578" spans="1:5" s="6" customFormat="1" ht="12.75">
      <c r="A578" s="5"/>
      <c r="B578" s="10"/>
      <c r="C578" s="32"/>
      <c r="E578" s="7"/>
    </row>
    <row r="579" spans="1:5" s="6" customFormat="1" ht="12.75">
      <c r="A579" s="5"/>
      <c r="B579" s="10"/>
      <c r="C579" s="32"/>
      <c r="E579" s="7"/>
    </row>
    <row r="580" spans="1:5" s="6" customFormat="1" ht="12.75">
      <c r="A580" s="5"/>
      <c r="B580" s="10"/>
      <c r="C580" s="32"/>
      <c r="E580" s="7"/>
    </row>
    <row r="581" spans="1:5" s="6" customFormat="1" ht="12.75">
      <c r="A581" s="5"/>
      <c r="B581" s="10"/>
      <c r="C581" s="32"/>
      <c r="E581" s="7"/>
    </row>
    <row r="582" spans="1:5" s="6" customFormat="1" ht="12.75">
      <c r="A582" s="5"/>
      <c r="B582" s="10"/>
      <c r="C582" s="32"/>
      <c r="E582" s="7"/>
    </row>
    <row r="583" spans="1:5" s="6" customFormat="1" ht="12.75">
      <c r="A583" s="5"/>
      <c r="B583" s="10"/>
      <c r="C583" s="32"/>
      <c r="E583" s="7"/>
    </row>
    <row r="584" spans="1:5" s="6" customFormat="1" ht="12.75">
      <c r="A584" s="5"/>
      <c r="B584" s="10"/>
      <c r="C584" s="32"/>
      <c r="E584" s="7"/>
    </row>
    <row r="585" spans="1:5" s="6" customFormat="1" ht="12.75">
      <c r="A585" s="5"/>
      <c r="B585" s="10"/>
      <c r="C585" s="32"/>
      <c r="E585" s="7"/>
    </row>
    <row r="586" spans="1:5" s="6" customFormat="1" ht="12.75">
      <c r="A586" s="5"/>
      <c r="B586" s="10"/>
      <c r="C586" s="32"/>
      <c r="E586" s="7"/>
    </row>
    <row r="587" spans="1:5" s="6" customFormat="1" ht="12.75">
      <c r="A587" s="5"/>
      <c r="B587" s="10"/>
      <c r="C587" s="32"/>
      <c r="E587" s="7"/>
    </row>
    <row r="588" spans="1:5" s="6" customFormat="1" ht="12.75">
      <c r="A588" s="5"/>
      <c r="B588" s="10"/>
      <c r="C588" s="32"/>
      <c r="E588" s="7"/>
    </row>
    <row r="589" spans="1:5" s="6" customFormat="1" ht="12.75">
      <c r="A589" s="5"/>
      <c r="B589" s="12"/>
      <c r="C589" s="38"/>
      <c r="E589" s="7"/>
    </row>
    <row r="590" spans="1:5" s="6" customFormat="1" ht="25.5" customHeight="1">
      <c r="A590" s="5"/>
      <c r="B590" s="10"/>
      <c r="C590" s="32"/>
      <c r="E590" s="7"/>
    </row>
    <row r="591" spans="1:5" s="6" customFormat="1" ht="12.75">
      <c r="A591" s="5"/>
      <c r="B591" s="10"/>
      <c r="C591" s="32"/>
      <c r="E591" s="7"/>
    </row>
    <row r="592" spans="1:5" s="6" customFormat="1" ht="12.75">
      <c r="A592" s="5"/>
      <c r="B592" s="10"/>
      <c r="C592" s="32"/>
      <c r="E592" s="7"/>
    </row>
    <row r="593" spans="1:5" s="6" customFormat="1" ht="12.75">
      <c r="A593" s="5"/>
      <c r="B593" s="10"/>
      <c r="C593" s="32"/>
      <c r="E593" s="7"/>
    </row>
    <row r="594" spans="1:5" s="6" customFormat="1" ht="12.75">
      <c r="A594" s="5"/>
      <c r="B594" s="10"/>
      <c r="C594" s="32"/>
      <c r="E594" s="7"/>
    </row>
    <row r="595" spans="1:5" s="6" customFormat="1" ht="30.75" customHeight="1">
      <c r="A595" s="5"/>
      <c r="B595" s="10"/>
      <c r="C595" s="32"/>
      <c r="E595" s="7"/>
    </row>
    <row r="596" spans="1:5" s="6" customFormat="1" ht="12.75">
      <c r="A596" s="5"/>
      <c r="B596" s="10"/>
      <c r="C596" s="32"/>
      <c r="E596" s="7"/>
    </row>
    <row r="597" spans="1:5" s="6" customFormat="1" ht="12.75">
      <c r="A597" s="5"/>
      <c r="B597" s="10"/>
      <c r="C597" s="32"/>
      <c r="E597" s="7"/>
    </row>
    <row r="598" spans="1:5" s="6" customFormat="1" ht="12.75">
      <c r="A598" s="5"/>
      <c r="B598" s="10"/>
      <c r="C598" s="32"/>
      <c r="E598" s="7"/>
    </row>
    <row r="599" spans="1:5" s="6" customFormat="1" ht="12.75">
      <c r="A599" s="5"/>
      <c r="B599" s="10"/>
      <c r="C599" s="32"/>
      <c r="E599" s="7"/>
    </row>
    <row r="600" spans="1:5" s="6" customFormat="1" ht="12.75">
      <c r="A600" s="5"/>
      <c r="B600" s="10"/>
      <c r="C600" s="32"/>
      <c r="E600" s="7"/>
    </row>
    <row r="601" spans="1:5" s="6" customFormat="1" ht="15" customHeight="1">
      <c r="A601" s="5"/>
      <c r="B601" s="10"/>
      <c r="C601" s="32"/>
      <c r="E601" s="7"/>
    </row>
    <row r="602" spans="1:5" s="6" customFormat="1" ht="15" customHeight="1">
      <c r="A602" s="5"/>
      <c r="B602" s="10"/>
      <c r="C602" s="32"/>
      <c r="E602" s="7"/>
    </row>
    <row r="603" spans="1:5" s="6" customFormat="1" ht="15" customHeight="1">
      <c r="A603" s="5"/>
      <c r="B603" s="10"/>
      <c r="C603" s="32"/>
      <c r="E603" s="7"/>
    </row>
    <row r="604" spans="1:5" s="6" customFormat="1" ht="15" customHeight="1">
      <c r="A604" s="5"/>
      <c r="B604" s="10"/>
      <c r="C604" s="32"/>
      <c r="E604" s="7"/>
    </row>
    <row r="605" spans="1:5" s="6" customFormat="1" ht="15" customHeight="1">
      <c r="A605" s="5"/>
      <c r="B605" s="11"/>
      <c r="C605" s="38"/>
      <c r="E605" s="7"/>
    </row>
    <row r="606" spans="1:5" s="6" customFormat="1" ht="15" customHeight="1">
      <c r="A606" s="5"/>
      <c r="B606" s="12"/>
      <c r="C606" s="38"/>
      <c r="E606" s="7"/>
    </row>
    <row r="607" spans="1:5" s="6" customFormat="1" ht="15" customHeight="1">
      <c r="A607" s="26"/>
      <c r="B607" s="10"/>
      <c r="C607" s="32"/>
      <c r="E607" s="7"/>
    </row>
    <row r="608" spans="1:5" s="6" customFormat="1" ht="15" customHeight="1">
      <c r="A608" s="5"/>
      <c r="B608" s="10"/>
      <c r="C608" s="32"/>
      <c r="E608" s="7"/>
    </row>
    <row r="609" spans="1:5" s="6" customFormat="1" ht="15" customHeight="1">
      <c r="A609" s="26"/>
      <c r="B609" s="10"/>
      <c r="C609" s="32"/>
      <c r="E609" s="7"/>
    </row>
    <row r="610" spans="1:5" s="6" customFormat="1" ht="15" customHeight="1">
      <c r="A610" s="5"/>
      <c r="B610" s="10"/>
      <c r="C610" s="32"/>
      <c r="E610" s="7"/>
    </row>
    <row r="611" spans="1:5" s="6" customFormat="1" ht="15" customHeight="1">
      <c r="A611" s="26"/>
      <c r="B611" s="10"/>
      <c r="C611" s="32"/>
      <c r="E611" s="7"/>
    </row>
    <row r="612" spans="1:5" s="6" customFormat="1" ht="15" customHeight="1">
      <c r="A612" s="5"/>
      <c r="B612" s="10"/>
      <c r="C612" s="32"/>
      <c r="E612" s="7"/>
    </row>
    <row r="613" spans="1:5" s="6" customFormat="1" ht="15" customHeight="1">
      <c r="A613" s="26"/>
      <c r="B613" s="10"/>
      <c r="C613" s="32"/>
      <c r="E613" s="7"/>
    </row>
    <row r="614" spans="1:5" s="6" customFormat="1" ht="15" customHeight="1">
      <c r="A614" s="5"/>
      <c r="B614" s="10"/>
      <c r="C614" s="32"/>
      <c r="E614" s="7"/>
    </row>
    <row r="615" spans="1:5" s="6" customFormat="1" ht="15" customHeight="1">
      <c r="A615" s="26"/>
      <c r="B615" s="10"/>
      <c r="C615" s="32"/>
      <c r="E615" s="7"/>
    </row>
    <row r="616" spans="1:5" s="6" customFormat="1" ht="15" customHeight="1">
      <c r="A616" s="5"/>
      <c r="B616" s="10"/>
      <c r="C616" s="32"/>
      <c r="E616" s="7"/>
    </row>
    <row r="617" spans="1:5" s="6" customFormat="1" ht="15" customHeight="1">
      <c r="A617" s="26"/>
      <c r="B617" s="10"/>
      <c r="C617" s="32"/>
      <c r="E617" s="7"/>
    </row>
    <row r="618" spans="1:5" s="6" customFormat="1" ht="15" customHeight="1">
      <c r="A618" s="5"/>
      <c r="B618" s="10"/>
      <c r="C618" s="32"/>
      <c r="E618" s="7"/>
    </row>
    <row r="619" spans="1:5" s="6" customFormat="1" ht="15" customHeight="1">
      <c r="A619" s="26"/>
      <c r="B619" s="10"/>
      <c r="C619" s="32"/>
      <c r="E619" s="7"/>
    </row>
    <row r="620" spans="1:5" s="6" customFormat="1" ht="15" customHeight="1">
      <c r="A620" s="5"/>
      <c r="B620" s="10"/>
      <c r="C620" s="32"/>
      <c r="E620" s="7"/>
    </row>
    <row r="621" spans="1:5" s="6" customFormat="1" ht="15" customHeight="1">
      <c r="A621" s="26"/>
      <c r="B621" s="10"/>
      <c r="C621" s="32"/>
      <c r="E621" s="7"/>
    </row>
    <row r="622" spans="1:5" s="6" customFormat="1" ht="15" customHeight="1">
      <c r="A622" s="5"/>
      <c r="B622" s="10"/>
      <c r="C622" s="32"/>
      <c r="E622" s="7"/>
    </row>
    <row r="623" spans="1:5" s="6" customFormat="1" ht="15" customHeight="1">
      <c r="A623" s="26"/>
      <c r="B623" s="10"/>
      <c r="C623" s="32"/>
      <c r="E623" s="7"/>
    </row>
    <row r="624" spans="1:5" s="6" customFormat="1" ht="15" customHeight="1">
      <c r="A624" s="5"/>
      <c r="B624" s="10"/>
      <c r="C624" s="32"/>
      <c r="E624" s="7"/>
    </row>
    <row r="625" spans="1:5" s="6" customFormat="1" ht="15" customHeight="1">
      <c r="A625" s="26"/>
      <c r="B625" s="10"/>
      <c r="C625" s="32"/>
      <c r="E625" s="7"/>
    </row>
    <row r="626" spans="1:5" s="6" customFormat="1" ht="15" customHeight="1">
      <c r="A626" s="26"/>
      <c r="B626" s="12"/>
      <c r="C626" s="38"/>
      <c r="E626" s="7"/>
    </row>
    <row r="627" spans="1:5" s="6" customFormat="1" ht="15" customHeight="1">
      <c r="A627" s="26"/>
      <c r="B627" s="10"/>
      <c r="C627" s="32"/>
      <c r="E627" s="7"/>
    </row>
    <row r="628" spans="1:5" s="6" customFormat="1" ht="15" customHeight="1">
      <c r="A628" s="26"/>
      <c r="B628" s="10"/>
      <c r="C628" s="32"/>
      <c r="E628" s="7"/>
    </row>
    <row r="629" spans="1:5" s="6" customFormat="1" ht="15" customHeight="1">
      <c r="A629" s="26"/>
      <c r="B629" s="10"/>
      <c r="C629" s="32"/>
      <c r="E629" s="7"/>
    </row>
    <row r="630" spans="1:5" s="6" customFormat="1" ht="15" customHeight="1">
      <c r="A630" s="26"/>
      <c r="B630" s="10"/>
      <c r="C630" s="32"/>
      <c r="E630" s="7"/>
    </row>
    <row r="631" spans="1:5" s="6" customFormat="1" ht="15" customHeight="1">
      <c r="A631" s="26"/>
      <c r="B631" s="10"/>
      <c r="C631" s="32"/>
      <c r="E631" s="7"/>
    </row>
    <row r="632" spans="1:5" s="6" customFormat="1" ht="15" customHeight="1">
      <c r="A632" s="26"/>
      <c r="B632" s="10"/>
      <c r="C632" s="32"/>
      <c r="E632" s="7"/>
    </row>
    <row r="633" spans="1:5" s="6" customFormat="1" ht="15" customHeight="1">
      <c r="A633" s="5"/>
      <c r="B633" s="27"/>
      <c r="C633" s="31"/>
      <c r="E633" s="7"/>
    </row>
    <row r="634" s="6" customFormat="1" ht="15" customHeight="1">
      <c r="C634" s="39"/>
    </row>
    <row r="635" s="6" customFormat="1" ht="15" customHeight="1">
      <c r="C635" s="39"/>
    </row>
    <row r="636" s="6" customFormat="1" ht="15" customHeight="1">
      <c r="C636" s="39"/>
    </row>
    <row r="637" s="6" customFormat="1" ht="15" customHeight="1">
      <c r="C637" s="39"/>
    </row>
    <row r="638" s="6" customFormat="1" ht="15" customHeight="1">
      <c r="C638" s="39"/>
    </row>
    <row r="639" s="6" customFormat="1" ht="15" customHeight="1">
      <c r="C639" s="39"/>
    </row>
    <row r="640" s="6" customFormat="1" ht="15" customHeight="1">
      <c r="C640" s="39"/>
    </row>
    <row r="641" s="6" customFormat="1" ht="15" customHeight="1">
      <c r="C641" s="39"/>
    </row>
    <row r="642" s="6" customFormat="1" ht="15" customHeight="1">
      <c r="C642" s="39"/>
    </row>
    <row r="643" s="6" customFormat="1" ht="15" customHeight="1">
      <c r="C643" s="39"/>
    </row>
    <row r="644" s="6" customFormat="1" ht="15" customHeight="1">
      <c r="C644" s="39"/>
    </row>
    <row r="645" s="6" customFormat="1" ht="15" customHeight="1">
      <c r="C645" s="39"/>
    </row>
    <row r="646" s="6" customFormat="1" ht="15" customHeight="1">
      <c r="C646" s="39"/>
    </row>
    <row r="647" s="6" customFormat="1" ht="15" customHeight="1">
      <c r="C647" s="39"/>
    </row>
    <row r="648" s="6" customFormat="1" ht="15" customHeight="1">
      <c r="C648" s="39"/>
    </row>
    <row r="649" s="6" customFormat="1" ht="15" customHeight="1">
      <c r="C649" s="39"/>
    </row>
    <row r="650" s="6" customFormat="1" ht="15" customHeight="1">
      <c r="C650" s="39"/>
    </row>
    <row r="651" s="6" customFormat="1" ht="15" customHeight="1">
      <c r="C651" s="39"/>
    </row>
    <row r="652" s="6" customFormat="1" ht="15" customHeight="1">
      <c r="C652" s="39"/>
    </row>
    <row r="653" s="6" customFormat="1" ht="15" customHeight="1">
      <c r="C653" s="39"/>
    </row>
    <row r="654" s="6" customFormat="1" ht="15" customHeight="1">
      <c r="C654" s="39"/>
    </row>
    <row r="655" s="6" customFormat="1" ht="15" customHeight="1">
      <c r="C655" s="39"/>
    </row>
    <row r="656" s="6" customFormat="1" ht="15" customHeight="1">
      <c r="C656" s="39"/>
    </row>
    <row r="657" s="6" customFormat="1" ht="15" customHeight="1">
      <c r="C657" s="39"/>
    </row>
    <row r="658" s="6" customFormat="1" ht="15" customHeight="1">
      <c r="C658" s="39"/>
    </row>
    <row r="659" s="6" customFormat="1" ht="15" customHeight="1">
      <c r="C659" s="39"/>
    </row>
    <row r="660" s="6" customFormat="1" ht="15" customHeight="1">
      <c r="C660" s="39"/>
    </row>
    <row r="661" s="6" customFormat="1" ht="15" customHeight="1">
      <c r="C661" s="39"/>
    </row>
    <row r="662" s="6" customFormat="1" ht="15" customHeight="1">
      <c r="C662" s="39"/>
    </row>
    <row r="663" s="6" customFormat="1" ht="15" customHeight="1">
      <c r="C663" s="39"/>
    </row>
    <row r="664" s="6" customFormat="1" ht="15" customHeight="1">
      <c r="C664" s="39"/>
    </row>
    <row r="665" s="6" customFormat="1" ht="15" customHeight="1">
      <c r="C665" s="39"/>
    </row>
    <row r="666" s="6" customFormat="1" ht="15" customHeight="1">
      <c r="C666" s="39"/>
    </row>
    <row r="667" s="6" customFormat="1" ht="15" customHeight="1">
      <c r="C667" s="39"/>
    </row>
    <row r="668" s="6" customFormat="1" ht="15" customHeight="1">
      <c r="C668" s="39"/>
    </row>
    <row r="669" s="6" customFormat="1" ht="15" customHeight="1">
      <c r="C669" s="39"/>
    </row>
    <row r="670" s="6" customFormat="1" ht="15" customHeight="1">
      <c r="C670" s="39"/>
    </row>
    <row r="671" s="6" customFormat="1" ht="15" customHeight="1">
      <c r="C671" s="39"/>
    </row>
    <row r="672" s="6" customFormat="1" ht="15" customHeight="1">
      <c r="C672" s="39"/>
    </row>
    <row r="673" s="6" customFormat="1" ht="15" customHeight="1">
      <c r="C673" s="39"/>
    </row>
    <row r="674" s="6" customFormat="1" ht="15" customHeight="1">
      <c r="C674" s="39"/>
    </row>
    <row r="675" s="6" customFormat="1" ht="15" customHeight="1">
      <c r="C675" s="39"/>
    </row>
    <row r="676" s="6" customFormat="1" ht="15" customHeight="1">
      <c r="C676" s="39"/>
    </row>
    <row r="677" s="6" customFormat="1" ht="15" customHeight="1">
      <c r="C677" s="39"/>
    </row>
    <row r="678" s="6" customFormat="1" ht="15" customHeight="1">
      <c r="C678" s="39"/>
    </row>
    <row r="679" s="6" customFormat="1" ht="15" customHeight="1">
      <c r="C679" s="39"/>
    </row>
    <row r="680" s="6" customFormat="1" ht="15" customHeight="1">
      <c r="C680" s="39"/>
    </row>
    <row r="681" s="6" customFormat="1" ht="15" customHeight="1">
      <c r="C681" s="39"/>
    </row>
    <row r="682" s="6" customFormat="1" ht="15" customHeight="1">
      <c r="C682" s="39"/>
    </row>
    <row r="683" s="6" customFormat="1" ht="15" customHeight="1">
      <c r="C683" s="39"/>
    </row>
    <row r="684" s="6" customFormat="1" ht="15" customHeight="1">
      <c r="C684" s="39"/>
    </row>
    <row r="685" s="6" customFormat="1" ht="15" customHeight="1">
      <c r="C685" s="39"/>
    </row>
    <row r="686" s="6" customFormat="1" ht="15" customHeight="1">
      <c r="C686" s="39"/>
    </row>
    <row r="687" s="6" customFormat="1" ht="15" customHeight="1">
      <c r="C687" s="39"/>
    </row>
    <row r="688" s="6" customFormat="1" ht="15" customHeight="1">
      <c r="C688" s="39"/>
    </row>
    <row r="689" s="6" customFormat="1" ht="15" customHeight="1">
      <c r="C689" s="39"/>
    </row>
    <row r="690" s="6" customFormat="1" ht="15" customHeight="1">
      <c r="C690" s="39"/>
    </row>
    <row r="691" s="6" customFormat="1" ht="15" customHeight="1">
      <c r="C691" s="39"/>
    </row>
    <row r="692" s="6" customFormat="1" ht="15" customHeight="1">
      <c r="C692" s="39"/>
    </row>
    <row r="693" s="6" customFormat="1" ht="15" customHeight="1">
      <c r="C693" s="39"/>
    </row>
    <row r="694" s="6" customFormat="1" ht="15" customHeight="1">
      <c r="C694" s="39"/>
    </row>
    <row r="695" s="6" customFormat="1" ht="15" customHeight="1">
      <c r="C695" s="39"/>
    </row>
    <row r="696" s="6" customFormat="1" ht="15" customHeight="1">
      <c r="C696" s="39"/>
    </row>
    <row r="697" s="6" customFormat="1" ht="15" customHeight="1">
      <c r="C697" s="39"/>
    </row>
    <row r="698" s="6" customFormat="1" ht="15" customHeight="1">
      <c r="C698" s="39"/>
    </row>
    <row r="699" s="6" customFormat="1" ht="15" customHeight="1">
      <c r="C699" s="39"/>
    </row>
    <row r="700" s="6" customFormat="1" ht="15" customHeight="1">
      <c r="C700" s="39"/>
    </row>
    <row r="701" s="6" customFormat="1" ht="15" customHeight="1">
      <c r="C701" s="39"/>
    </row>
    <row r="702" s="6" customFormat="1" ht="15" customHeight="1">
      <c r="C702" s="39"/>
    </row>
    <row r="703" s="6" customFormat="1" ht="15" customHeight="1">
      <c r="C703" s="39"/>
    </row>
    <row r="704" s="6" customFormat="1" ht="15" customHeight="1">
      <c r="C704" s="39"/>
    </row>
    <row r="705" s="6" customFormat="1" ht="15" customHeight="1">
      <c r="C705" s="39"/>
    </row>
    <row r="706" s="6" customFormat="1" ht="15" customHeight="1">
      <c r="C706" s="39"/>
    </row>
    <row r="707" s="6" customFormat="1" ht="15" customHeight="1">
      <c r="C707" s="39"/>
    </row>
    <row r="708" s="6" customFormat="1" ht="15" customHeight="1">
      <c r="C708" s="39"/>
    </row>
    <row r="709" s="6" customFormat="1" ht="15" customHeight="1">
      <c r="C709" s="39"/>
    </row>
    <row r="710" s="6" customFormat="1" ht="15" customHeight="1">
      <c r="C710" s="39"/>
    </row>
    <row r="711" s="6" customFormat="1" ht="15" customHeight="1">
      <c r="C711" s="39"/>
    </row>
    <row r="712" s="6" customFormat="1" ht="15" customHeight="1">
      <c r="C712" s="39"/>
    </row>
    <row r="713" s="6" customFormat="1" ht="15" customHeight="1">
      <c r="C713" s="39"/>
    </row>
    <row r="714" s="6" customFormat="1" ht="15" customHeight="1">
      <c r="C714" s="39"/>
    </row>
    <row r="715" s="6" customFormat="1" ht="15" customHeight="1">
      <c r="C715" s="39"/>
    </row>
    <row r="716" s="6" customFormat="1" ht="15" customHeight="1">
      <c r="C716" s="39"/>
    </row>
    <row r="717" s="6" customFormat="1" ht="15" customHeight="1">
      <c r="C717" s="39"/>
    </row>
    <row r="718" s="6" customFormat="1" ht="15" customHeight="1">
      <c r="C718" s="39"/>
    </row>
    <row r="719" s="6" customFormat="1" ht="15" customHeight="1">
      <c r="C719" s="39"/>
    </row>
    <row r="720" s="6" customFormat="1" ht="12.75">
      <c r="C720" s="39"/>
    </row>
    <row r="721" s="6" customFormat="1" ht="12.75">
      <c r="C721" s="39"/>
    </row>
    <row r="722" s="6" customFormat="1" ht="12.75">
      <c r="C722" s="39"/>
    </row>
    <row r="723" s="6" customFormat="1" ht="12.75">
      <c r="C723" s="39"/>
    </row>
    <row r="724" s="6" customFormat="1" ht="12.75">
      <c r="C724" s="39"/>
    </row>
    <row r="725" s="6" customFormat="1" ht="12.75">
      <c r="C725" s="39"/>
    </row>
    <row r="726" s="6" customFormat="1" ht="12.75">
      <c r="C726" s="39"/>
    </row>
    <row r="727" s="6" customFormat="1" ht="12.75">
      <c r="C727" s="39"/>
    </row>
    <row r="728" s="6" customFormat="1" ht="12.75">
      <c r="C728" s="39"/>
    </row>
    <row r="729" s="6" customFormat="1" ht="12.75">
      <c r="C729" s="39"/>
    </row>
    <row r="730" s="6" customFormat="1" ht="12.75">
      <c r="C730" s="39"/>
    </row>
    <row r="731" s="6" customFormat="1" ht="12.75">
      <c r="C731" s="39"/>
    </row>
    <row r="732" s="6" customFormat="1" ht="12.75">
      <c r="C732" s="39"/>
    </row>
    <row r="733" s="6" customFormat="1" ht="12.75">
      <c r="C733" s="39"/>
    </row>
    <row r="734" s="6" customFormat="1" ht="12.75">
      <c r="C734" s="39"/>
    </row>
    <row r="735" s="6" customFormat="1" ht="12.75">
      <c r="C735" s="39"/>
    </row>
    <row r="736" s="6" customFormat="1" ht="12.75">
      <c r="C736" s="39"/>
    </row>
    <row r="737" s="6" customFormat="1" ht="12.75">
      <c r="C737" s="39"/>
    </row>
    <row r="738" s="6" customFormat="1" ht="12.75">
      <c r="C738" s="39"/>
    </row>
    <row r="739" s="6" customFormat="1" ht="12.75">
      <c r="C739" s="39"/>
    </row>
    <row r="740" s="6" customFormat="1" ht="12.75">
      <c r="C740" s="39"/>
    </row>
    <row r="741" s="6" customFormat="1" ht="12.75">
      <c r="C741" s="39"/>
    </row>
    <row r="742" s="6" customFormat="1" ht="12.75">
      <c r="C742" s="39"/>
    </row>
    <row r="743" s="6" customFormat="1" ht="12.75">
      <c r="C743" s="39"/>
    </row>
    <row r="744" s="6" customFormat="1" ht="12.75">
      <c r="C744" s="39"/>
    </row>
    <row r="745" s="6" customFormat="1" ht="12.75">
      <c r="C745" s="39"/>
    </row>
    <row r="746" s="6" customFormat="1" ht="12.75">
      <c r="C746" s="39"/>
    </row>
    <row r="747" s="6" customFormat="1" ht="12.75">
      <c r="C747" s="39"/>
    </row>
    <row r="748" s="6" customFormat="1" ht="12.75">
      <c r="C748" s="39"/>
    </row>
    <row r="749" s="6" customFormat="1" ht="12.75">
      <c r="C749" s="39"/>
    </row>
    <row r="750" s="6" customFormat="1" ht="12.75">
      <c r="C750" s="39"/>
    </row>
    <row r="751" s="6" customFormat="1" ht="12.75">
      <c r="C751" s="39"/>
    </row>
    <row r="752" s="6" customFormat="1" ht="12.75">
      <c r="C752" s="39"/>
    </row>
    <row r="753" s="6" customFormat="1" ht="12.75">
      <c r="C753" s="39"/>
    </row>
    <row r="754" s="6" customFormat="1" ht="12.75">
      <c r="C754" s="39"/>
    </row>
    <row r="755" s="6" customFormat="1" ht="12.75">
      <c r="C755" s="39"/>
    </row>
    <row r="756" s="6" customFormat="1" ht="12.75">
      <c r="C756" s="39"/>
    </row>
    <row r="757" s="6" customFormat="1" ht="12.75">
      <c r="C757" s="39"/>
    </row>
    <row r="758" s="6" customFormat="1" ht="12.75">
      <c r="C758" s="39"/>
    </row>
    <row r="759" s="6" customFormat="1" ht="12.75">
      <c r="C759" s="39"/>
    </row>
    <row r="760" s="6" customFormat="1" ht="12.75">
      <c r="C760" s="39"/>
    </row>
    <row r="761" s="6" customFormat="1" ht="12.75">
      <c r="C761" s="39"/>
    </row>
    <row r="762" s="6" customFormat="1" ht="12.75">
      <c r="C762" s="39"/>
    </row>
    <row r="763" s="6" customFormat="1" ht="12.75">
      <c r="C763" s="39"/>
    </row>
    <row r="764" s="6" customFormat="1" ht="12.75">
      <c r="C764" s="39"/>
    </row>
    <row r="765" s="6" customFormat="1" ht="12.75">
      <c r="C765" s="39"/>
    </row>
    <row r="766" s="6" customFormat="1" ht="12.75">
      <c r="C766" s="39"/>
    </row>
    <row r="767" s="6" customFormat="1" ht="12.75">
      <c r="C767" s="39"/>
    </row>
    <row r="768" s="6" customFormat="1" ht="12.75">
      <c r="C768" s="39"/>
    </row>
    <row r="769" s="6" customFormat="1" ht="12.75">
      <c r="C769" s="39"/>
    </row>
    <row r="770" s="6" customFormat="1" ht="12.75">
      <c r="C770" s="39"/>
    </row>
    <row r="771" s="6" customFormat="1" ht="12.75">
      <c r="C771" s="39"/>
    </row>
    <row r="772" s="6" customFormat="1" ht="12.75">
      <c r="C772" s="39"/>
    </row>
    <row r="773" s="6" customFormat="1" ht="12.75">
      <c r="C773" s="39"/>
    </row>
    <row r="774" s="6" customFormat="1" ht="12.75">
      <c r="C774" s="39"/>
    </row>
    <row r="775" s="6" customFormat="1" ht="12.75">
      <c r="C775" s="39"/>
    </row>
    <row r="776" s="6" customFormat="1" ht="12.75">
      <c r="C776" s="39"/>
    </row>
    <row r="777" s="6" customFormat="1" ht="12.75">
      <c r="C777" s="39"/>
    </row>
    <row r="778" s="6" customFormat="1" ht="12.75">
      <c r="C778" s="39"/>
    </row>
    <row r="779" s="6" customFormat="1" ht="12.75">
      <c r="C779" s="39"/>
    </row>
    <row r="780" s="6" customFormat="1" ht="12.75">
      <c r="C780" s="39"/>
    </row>
    <row r="781" s="6" customFormat="1" ht="12.75">
      <c r="C781" s="39"/>
    </row>
    <row r="782" s="6" customFormat="1" ht="12.75">
      <c r="C782" s="39"/>
    </row>
    <row r="783" s="6" customFormat="1" ht="12.75">
      <c r="C783" s="39"/>
    </row>
    <row r="784" s="6" customFormat="1" ht="12.75">
      <c r="C784" s="39"/>
    </row>
    <row r="785" s="6" customFormat="1" ht="12.75">
      <c r="C785" s="39"/>
    </row>
    <row r="786" s="6" customFormat="1" ht="12.75">
      <c r="C786" s="39"/>
    </row>
    <row r="787" s="6" customFormat="1" ht="12.75">
      <c r="C787" s="39"/>
    </row>
    <row r="788" s="6" customFormat="1" ht="12.75">
      <c r="C788" s="39"/>
    </row>
    <row r="789" s="6" customFormat="1" ht="12.75">
      <c r="C789" s="39"/>
    </row>
    <row r="790" s="6" customFormat="1" ht="12.75">
      <c r="C790" s="39"/>
    </row>
    <row r="791" s="6" customFormat="1" ht="12.75">
      <c r="C791" s="39"/>
    </row>
    <row r="792" s="6" customFormat="1" ht="12.75">
      <c r="C792" s="39"/>
    </row>
    <row r="793" s="6" customFormat="1" ht="12.75">
      <c r="C793" s="39"/>
    </row>
    <row r="794" s="6" customFormat="1" ht="12.75">
      <c r="C794" s="39"/>
    </row>
    <row r="795" s="6" customFormat="1" ht="12.75">
      <c r="C795" s="39"/>
    </row>
    <row r="796" s="6" customFormat="1" ht="12.75">
      <c r="C796" s="39"/>
    </row>
    <row r="797" s="6" customFormat="1" ht="12.75">
      <c r="C797" s="39"/>
    </row>
    <row r="798" s="6" customFormat="1" ht="12.75">
      <c r="C798" s="39"/>
    </row>
    <row r="799" s="6" customFormat="1" ht="12.75">
      <c r="C799" s="39"/>
    </row>
    <row r="800" s="6" customFormat="1" ht="12.75">
      <c r="C800" s="39"/>
    </row>
    <row r="801" s="6" customFormat="1" ht="12.75">
      <c r="C801" s="39"/>
    </row>
    <row r="802" s="6" customFormat="1" ht="12.75">
      <c r="C802" s="39"/>
    </row>
    <row r="803" s="6" customFormat="1" ht="12.75">
      <c r="C803" s="39"/>
    </row>
    <row r="804" s="6" customFormat="1" ht="12.75">
      <c r="C804" s="39"/>
    </row>
    <row r="805" s="6" customFormat="1" ht="12.75">
      <c r="C805" s="39"/>
    </row>
    <row r="806" s="6" customFormat="1" ht="12.75">
      <c r="C806" s="39"/>
    </row>
    <row r="807" s="6" customFormat="1" ht="12.75">
      <c r="C807" s="39"/>
    </row>
    <row r="808" s="6" customFormat="1" ht="12.75">
      <c r="C808" s="39"/>
    </row>
    <row r="809" s="6" customFormat="1" ht="12.75">
      <c r="C809" s="39"/>
    </row>
    <row r="810" s="6" customFormat="1" ht="12.75">
      <c r="C810" s="39"/>
    </row>
    <row r="811" s="6" customFormat="1" ht="12.75">
      <c r="C811" s="39"/>
    </row>
    <row r="812" s="6" customFormat="1" ht="12.75">
      <c r="C812" s="39"/>
    </row>
    <row r="813" s="6" customFormat="1" ht="12.75">
      <c r="C813" s="39"/>
    </row>
    <row r="814" s="6" customFormat="1" ht="12.75">
      <c r="C814" s="39"/>
    </row>
    <row r="815" s="6" customFormat="1" ht="12.75">
      <c r="C815" s="39"/>
    </row>
    <row r="816" s="6" customFormat="1" ht="12.75">
      <c r="C816" s="39"/>
    </row>
    <row r="817" s="6" customFormat="1" ht="12.75">
      <c r="C817" s="39"/>
    </row>
    <row r="818" s="6" customFormat="1" ht="12.75">
      <c r="C818" s="39"/>
    </row>
    <row r="819" s="6" customFormat="1" ht="12.75">
      <c r="C819" s="39"/>
    </row>
    <row r="820" s="6" customFormat="1" ht="12.75">
      <c r="C820" s="39"/>
    </row>
    <row r="821" s="6" customFormat="1" ht="12.75">
      <c r="C821" s="39"/>
    </row>
    <row r="822" s="6" customFormat="1" ht="12.75">
      <c r="C822" s="39"/>
    </row>
    <row r="823" s="6" customFormat="1" ht="12.75">
      <c r="C823" s="39"/>
    </row>
    <row r="824" s="6" customFormat="1" ht="12.75">
      <c r="C824" s="39"/>
    </row>
    <row r="825" s="6" customFormat="1" ht="12.75">
      <c r="C825" s="39"/>
    </row>
    <row r="826" s="6" customFormat="1" ht="12.75">
      <c r="C826" s="39"/>
    </row>
    <row r="827" s="6" customFormat="1" ht="12.75">
      <c r="C827" s="39"/>
    </row>
    <row r="828" s="6" customFormat="1" ht="12.75">
      <c r="C828" s="39"/>
    </row>
    <row r="829" s="6" customFormat="1" ht="12.75">
      <c r="C829" s="39"/>
    </row>
    <row r="830" s="6" customFormat="1" ht="12.75">
      <c r="C830" s="39"/>
    </row>
    <row r="831" s="6" customFormat="1" ht="12.75">
      <c r="C831" s="39"/>
    </row>
    <row r="832" s="6" customFormat="1" ht="12.75">
      <c r="C832" s="39"/>
    </row>
    <row r="833" s="6" customFormat="1" ht="12.75">
      <c r="C833" s="39"/>
    </row>
    <row r="834" s="6" customFormat="1" ht="12.75">
      <c r="C834" s="39"/>
    </row>
    <row r="835" s="6" customFormat="1" ht="12.75">
      <c r="C835" s="39"/>
    </row>
    <row r="836" s="6" customFormat="1" ht="12.75">
      <c r="C836" s="39"/>
    </row>
    <row r="837" s="6" customFormat="1" ht="12.75">
      <c r="C837" s="39"/>
    </row>
    <row r="838" s="6" customFormat="1" ht="12.75">
      <c r="C838" s="39"/>
    </row>
    <row r="839" s="6" customFormat="1" ht="12.75">
      <c r="C839" s="39"/>
    </row>
    <row r="840" s="6" customFormat="1" ht="12.75">
      <c r="C840" s="39"/>
    </row>
    <row r="841" s="6" customFormat="1" ht="12.75">
      <c r="C841" s="39"/>
    </row>
    <row r="842" s="6" customFormat="1" ht="12.75">
      <c r="C842" s="39"/>
    </row>
    <row r="843" s="6" customFormat="1" ht="12.75">
      <c r="C843" s="39"/>
    </row>
    <row r="844" s="6" customFormat="1" ht="12.75">
      <c r="C844" s="39"/>
    </row>
    <row r="845" s="6" customFormat="1" ht="12.75">
      <c r="C845" s="39"/>
    </row>
    <row r="846" s="6" customFormat="1" ht="12.75">
      <c r="C846" s="39"/>
    </row>
    <row r="847" s="6" customFormat="1" ht="12.75">
      <c r="C847" s="39"/>
    </row>
    <row r="848" s="6" customFormat="1" ht="12.75">
      <c r="C848" s="39"/>
    </row>
    <row r="849" s="6" customFormat="1" ht="12.75">
      <c r="C849" s="39"/>
    </row>
    <row r="850" s="6" customFormat="1" ht="12.75">
      <c r="C850" s="39"/>
    </row>
    <row r="851" s="6" customFormat="1" ht="12.75">
      <c r="C851" s="39"/>
    </row>
    <row r="852" s="6" customFormat="1" ht="12.75">
      <c r="C852" s="39"/>
    </row>
    <row r="853" s="6" customFormat="1" ht="12.75">
      <c r="C853" s="39"/>
    </row>
    <row r="854" s="6" customFormat="1" ht="12.75">
      <c r="C854" s="39"/>
    </row>
    <row r="855" s="6" customFormat="1" ht="12.75">
      <c r="C855" s="39"/>
    </row>
    <row r="856" s="6" customFormat="1" ht="12.75">
      <c r="C856" s="39"/>
    </row>
    <row r="857" s="6" customFormat="1" ht="12.75">
      <c r="C857" s="39"/>
    </row>
    <row r="858" s="6" customFormat="1" ht="12.75">
      <c r="C858" s="39"/>
    </row>
    <row r="859" s="6" customFormat="1" ht="12.75">
      <c r="C859" s="39"/>
    </row>
    <row r="860" s="6" customFormat="1" ht="12.75">
      <c r="C860" s="39"/>
    </row>
    <row r="861" s="6" customFormat="1" ht="12.75">
      <c r="C861" s="39"/>
    </row>
    <row r="862" s="6" customFormat="1" ht="12.75">
      <c r="C862" s="39"/>
    </row>
    <row r="863" s="6" customFormat="1" ht="12.75">
      <c r="C863" s="39"/>
    </row>
    <row r="864" s="6" customFormat="1" ht="12.75">
      <c r="C864" s="39"/>
    </row>
    <row r="865" s="6" customFormat="1" ht="12.75">
      <c r="C865" s="39"/>
    </row>
    <row r="866" s="6" customFormat="1" ht="12.75">
      <c r="C866" s="39"/>
    </row>
    <row r="867" s="6" customFormat="1" ht="12.75">
      <c r="C867" s="39"/>
    </row>
    <row r="868" s="6" customFormat="1" ht="12.75">
      <c r="C868" s="39"/>
    </row>
    <row r="869" s="6" customFormat="1" ht="12.75">
      <c r="C869" s="39"/>
    </row>
    <row r="870" s="6" customFormat="1" ht="12.75">
      <c r="C870" s="39"/>
    </row>
    <row r="871" s="6" customFormat="1" ht="12.75">
      <c r="C871" s="39"/>
    </row>
    <row r="872" s="6" customFormat="1" ht="12.75">
      <c r="C872" s="39"/>
    </row>
    <row r="873" s="6" customFormat="1" ht="12.75">
      <c r="C873" s="39"/>
    </row>
    <row r="874" s="6" customFormat="1" ht="12.75">
      <c r="C874" s="39"/>
    </row>
    <row r="875" s="6" customFormat="1" ht="12.75">
      <c r="C875" s="39"/>
    </row>
    <row r="876" s="6" customFormat="1" ht="12.75">
      <c r="C876" s="39"/>
    </row>
    <row r="877" s="6" customFormat="1" ht="12.75">
      <c r="C877" s="39"/>
    </row>
    <row r="878" s="6" customFormat="1" ht="12.75">
      <c r="C878" s="39"/>
    </row>
    <row r="879" s="6" customFormat="1" ht="12.75">
      <c r="C879" s="39"/>
    </row>
    <row r="880" s="6" customFormat="1" ht="12.75">
      <c r="C880" s="39"/>
    </row>
    <row r="881" s="6" customFormat="1" ht="12.75">
      <c r="C881" s="39"/>
    </row>
    <row r="882" s="6" customFormat="1" ht="12.75">
      <c r="C882" s="39"/>
    </row>
    <row r="883" s="6" customFormat="1" ht="12.75">
      <c r="C883" s="39"/>
    </row>
    <row r="884" s="6" customFormat="1" ht="12.75">
      <c r="C884" s="39"/>
    </row>
    <row r="885" s="6" customFormat="1" ht="12.75">
      <c r="C885" s="39"/>
    </row>
    <row r="886" s="6" customFormat="1" ht="12.75">
      <c r="C886" s="39"/>
    </row>
    <row r="887" s="6" customFormat="1" ht="12.75">
      <c r="C887" s="39"/>
    </row>
    <row r="888" s="6" customFormat="1" ht="12.75">
      <c r="C888" s="39"/>
    </row>
    <row r="889" s="6" customFormat="1" ht="12.75">
      <c r="C889" s="39"/>
    </row>
    <row r="890" s="6" customFormat="1" ht="12.75">
      <c r="C890" s="39"/>
    </row>
    <row r="891" s="6" customFormat="1" ht="12.75">
      <c r="C891" s="39"/>
    </row>
    <row r="892" s="6" customFormat="1" ht="12.75">
      <c r="C892" s="39"/>
    </row>
    <row r="893" s="6" customFormat="1" ht="12.75">
      <c r="C893" s="39"/>
    </row>
    <row r="894" s="6" customFormat="1" ht="12.75">
      <c r="C894" s="39"/>
    </row>
    <row r="895" s="6" customFormat="1" ht="12.75">
      <c r="C895" s="39"/>
    </row>
    <row r="896" s="6" customFormat="1" ht="12.75">
      <c r="C896" s="39"/>
    </row>
    <row r="897" s="6" customFormat="1" ht="12.75">
      <c r="C897" s="39"/>
    </row>
    <row r="898" s="6" customFormat="1" ht="12.75">
      <c r="C898" s="39"/>
    </row>
    <row r="899" s="6" customFormat="1" ht="12.75">
      <c r="C899" s="39"/>
    </row>
    <row r="900" s="6" customFormat="1" ht="12.75">
      <c r="C900" s="39"/>
    </row>
    <row r="901" s="6" customFormat="1" ht="12.75">
      <c r="C901" s="39"/>
    </row>
    <row r="902" s="6" customFormat="1" ht="12.75">
      <c r="C902" s="39"/>
    </row>
    <row r="903" s="6" customFormat="1" ht="12.75">
      <c r="C903" s="39"/>
    </row>
    <row r="904" s="6" customFormat="1" ht="12.75">
      <c r="C904" s="39"/>
    </row>
    <row r="905" s="6" customFormat="1" ht="12.75">
      <c r="C905" s="39"/>
    </row>
    <row r="906" s="6" customFormat="1" ht="12.75">
      <c r="C906" s="39"/>
    </row>
    <row r="907" s="6" customFormat="1" ht="12.75">
      <c r="C907" s="39"/>
    </row>
    <row r="908" s="6" customFormat="1" ht="12.75">
      <c r="C908" s="39"/>
    </row>
  </sheetData>
  <sheetProtection/>
  <mergeCells count="7">
    <mergeCell ref="E1:F3"/>
    <mergeCell ref="B236:F239"/>
    <mergeCell ref="A4:F4"/>
    <mergeCell ref="A5:F5"/>
    <mergeCell ref="A7:A8"/>
    <mergeCell ref="D7:D8"/>
    <mergeCell ref="E7:F7"/>
  </mergeCells>
  <printOptions/>
  <pageMargins left="0" right="0" top="0" bottom="0" header="0" footer="0"/>
  <pageSetup firstPageNumber="10" useFirstPageNumber="1" horizontalDpi="600" verticalDpi="600" orientation="portrait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1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140625" style="401" customWidth="1"/>
    <col min="2" max="2" width="4.7109375" style="101" customWidth="1"/>
    <col min="3" max="3" width="5.28125" style="102" customWidth="1"/>
    <col min="4" max="4" width="5.7109375" style="103" customWidth="1"/>
    <col min="5" max="5" width="48.7109375" style="97" customWidth="1"/>
    <col min="6" max="6" width="22.8515625" style="43" bestFit="1" customWidth="1"/>
    <col min="7" max="7" width="19.28125" style="43" customWidth="1"/>
    <col min="8" max="8" width="21.421875" style="43" bestFit="1" customWidth="1"/>
    <col min="9" max="9" width="9.140625" style="43" customWidth="1"/>
    <col min="10" max="10" width="11.140625" style="43" bestFit="1" customWidth="1"/>
    <col min="11" max="11" width="21.28125" style="43" customWidth="1"/>
    <col min="12" max="12" width="26.8515625" style="43" customWidth="1"/>
    <col min="13" max="16384" width="9.140625" style="43" customWidth="1"/>
  </cols>
  <sheetData>
    <row r="1" spans="1:8" s="309" customFormat="1" ht="36" customHeight="1">
      <c r="A1" s="411"/>
      <c r="G1" s="435" t="s">
        <v>765</v>
      </c>
      <c r="H1" s="435"/>
    </row>
    <row r="2" spans="1:8" s="309" customFormat="1" ht="21" customHeight="1">
      <c r="A2" s="411"/>
      <c r="G2" s="435"/>
      <c r="H2" s="435"/>
    </row>
    <row r="3" spans="1:8" ht="20.25">
      <c r="A3" s="446" t="s">
        <v>418</v>
      </c>
      <c r="B3" s="446"/>
      <c r="C3" s="446"/>
      <c r="D3" s="446"/>
      <c r="E3" s="446"/>
      <c r="F3" s="446"/>
      <c r="G3" s="446"/>
      <c r="H3" s="446"/>
    </row>
    <row r="4" spans="1:8" ht="36" customHeight="1">
      <c r="A4" s="424" t="s">
        <v>419</v>
      </c>
      <c r="B4" s="424"/>
      <c r="C4" s="424"/>
      <c r="D4" s="424"/>
      <c r="E4" s="424"/>
      <c r="F4" s="424"/>
      <c r="G4" s="424"/>
      <c r="H4" s="424"/>
    </row>
    <row r="5" spans="1:8" s="309" customFormat="1" ht="16.5" customHeight="1" thickBot="1">
      <c r="A5" s="411"/>
      <c r="F5" s="310"/>
      <c r="G5" s="313"/>
      <c r="H5" s="314" t="s">
        <v>753</v>
      </c>
    </row>
    <row r="6" spans="1:8" s="50" customFormat="1" ht="15.75" customHeight="1" thickBot="1">
      <c r="A6" s="425" t="s">
        <v>390</v>
      </c>
      <c r="B6" s="447" t="s">
        <v>596</v>
      </c>
      <c r="C6" s="449" t="s">
        <v>392</v>
      </c>
      <c r="D6" s="451" t="s">
        <v>393</v>
      </c>
      <c r="E6" s="433" t="s">
        <v>420</v>
      </c>
      <c r="F6" s="417" t="s">
        <v>421</v>
      </c>
      <c r="G6" s="421" t="s">
        <v>396</v>
      </c>
      <c r="H6" s="422"/>
    </row>
    <row r="7" spans="1:8" s="51" customFormat="1" ht="56.25" customHeight="1" thickBot="1">
      <c r="A7" s="426"/>
      <c r="B7" s="448"/>
      <c r="C7" s="450"/>
      <c r="D7" s="452"/>
      <c r="E7" s="434"/>
      <c r="F7" s="418"/>
      <c r="G7" s="128" t="s">
        <v>318</v>
      </c>
      <c r="H7" s="128" t="s">
        <v>319</v>
      </c>
    </row>
    <row r="8" spans="1:8" s="57" customFormat="1" ht="18" thickBot="1">
      <c r="A8" s="402">
        <v>1</v>
      </c>
      <c r="B8" s="52">
        <v>2</v>
      </c>
      <c r="C8" s="52">
        <v>3</v>
      </c>
      <c r="D8" s="53">
        <v>4</v>
      </c>
      <c r="E8" s="54">
        <v>5</v>
      </c>
      <c r="F8" s="54">
        <v>6</v>
      </c>
      <c r="G8" s="55">
        <v>7</v>
      </c>
      <c r="H8" s="56">
        <v>8</v>
      </c>
    </row>
    <row r="9" spans="1:12" s="62" customFormat="1" ht="45" thickBot="1">
      <c r="A9" s="412">
        <v>2000</v>
      </c>
      <c r="B9" s="58" t="s">
        <v>308</v>
      </c>
      <c r="C9" s="59" t="s">
        <v>309</v>
      </c>
      <c r="D9" s="60" t="s">
        <v>309</v>
      </c>
      <c r="E9" s="61" t="s">
        <v>84</v>
      </c>
      <c r="F9" s="368">
        <f>+G9+H9</f>
        <v>401937000</v>
      </c>
      <c r="G9" s="369">
        <f>+G14+G79+G253+G338+G367+G398+G411+G500+G516+G581+G623+G690+G711+G70</f>
        <v>0</v>
      </c>
      <c r="H9" s="370">
        <f>+H14+H70+H193+H334+H372+H424+H577+H488</f>
        <v>401937000</v>
      </c>
      <c r="J9" s="317"/>
      <c r="K9" s="317"/>
      <c r="L9" s="354"/>
    </row>
    <row r="10" spans="1:12" s="67" customFormat="1" ht="64.5" customHeight="1">
      <c r="A10" s="404">
        <v>2100</v>
      </c>
      <c r="B10" s="63" t="s">
        <v>99</v>
      </c>
      <c r="C10" s="119">
        <v>0</v>
      </c>
      <c r="D10" s="120">
        <v>0</v>
      </c>
      <c r="E10" s="66" t="s">
        <v>423</v>
      </c>
      <c r="F10" s="371">
        <f>+G10+H10</f>
        <v>5000000</v>
      </c>
      <c r="G10" s="372">
        <f>+G12+G60+G488</f>
        <v>5000000</v>
      </c>
      <c r="H10" s="372">
        <f>+H12+H60+H488</f>
        <v>0</v>
      </c>
      <c r="K10" s="327"/>
      <c r="L10" s="399"/>
    </row>
    <row r="11" spans="1:11" ht="17.25">
      <c r="A11" s="405"/>
      <c r="B11" s="63"/>
      <c r="C11" s="119"/>
      <c r="D11" s="120"/>
      <c r="E11" s="68" t="s">
        <v>403</v>
      </c>
      <c r="F11" s="373"/>
      <c r="G11" s="374"/>
      <c r="H11" s="375"/>
      <c r="K11" s="355"/>
    </row>
    <row r="12" spans="1:11" s="72" customFormat="1" ht="46.5" customHeight="1">
      <c r="A12" s="406">
        <v>2110</v>
      </c>
      <c r="B12" s="63" t="s">
        <v>99</v>
      </c>
      <c r="C12" s="121">
        <v>1</v>
      </c>
      <c r="D12" s="122">
        <v>0</v>
      </c>
      <c r="E12" s="71" t="s">
        <v>404</v>
      </c>
      <c r="F12" s="376">
        <f>+G12+H12</f>
        <v>1000000</v>
      </c>
      <c r="G12" s="377">
        <f>+G14</f>
        <v>1000000</v>
      </c>
      <c r="H12" s="378">
        <f>+H14</f>
        <v>0</v>
      </c>
      <c r="K12" s="356"/>
    </row>
    <row r="13" spans="1:8" s="72" customFormat="1" ht="17.25">
      <c r="A13" s="406"/>
      <c r="B13" s="63"/>
      <c r="C13" s="121"/>
      <c r="D13" s="122"/>
      <c r="E13" s="68" t="s">
        <v>405</v>
      </c>
      <c r="F13" s="376"/>
      <c r="G13" s="377"/>
      <c r="H13" s="378"/>
    </row>
    <row r="14" spans="1:8" ht="27">
      <c r="A14" s="406">
        <v>2111</v>
      </c>
      <c r="B14" s="73" t="s">
        <v>99</v>
      </c>
      <c r="C14" s="123">
        <v>1</v>
      </c>
      <c r="D14" s="124">
        <v>1</v>
      </c>
      <c r="E14" s="68" t="s">
        <v>406</v>
      </c>
      <c r="F14" s="379">
        <f>+G14+H14</f>
        <v>1000000</v>
      </c>
      <c r="G14" s="380">
        <f>+G16+G17+G18+G19+G20+G21+G22+G23+G24+G25+G26+G27+G28+G29+G30+G31+G32+G33+G34+G35</f>
        <v>1000000</v>
      </c>
      <c r="H14" s="381">
        <f>+H38+H39</f>
        <v>0</v>
      </c>
    </row>
    <row r="15" spans="1:8" ht="40.5">
      <c r="A15" s="406"/>
      <c r="B15" s="73"/>
      <c r="C15" s="123"/>
      <c r="D15" s="124"/>
      <c r="E15" s="68" t="s">
        <v>422</v>
      </c>
      <c r="F15" s="382"/>
      <c r="G15" s="383"/>
      <c r="H15" s="384"/>
    </row>
    <row r="16" spans="1:8" ht="17.25" hidden="1">
      <c r="A16" s="406"/>
      <c r="B16" s="73"/>
      <c r="C16" s="123"/>
      <c r="D16" s="124"/>
      <c r="E16" s="254" t="s">
        <v>729</v>
      </c>
      <c r="F16" s="382">
        <f>+G16</f>
        <v>0</v>
      </c>
      <c r="G16" s="383"/>
      <c r="H16" s="384"/>
    </row>
    <row r="17" spans="1:8" ht="27" hidden="1">
      <c r="A17" s="406"/>
      <c r="B17" s="73"/>
      <c r="C17" s="123"/>
      <c r="D17" s="124"/>
      <c r="E17" s="254" t="s">
        <v>730</v>
      </c>
      <c r="F17" s="382">
        <f>+G17</f>
        <v>0</v>
      </c>
      <c r="G17" s="383">
        <v>0</v>
      </c>
      <c r="H17" s="384"/>
    </row>
    <row r="18" spans="1:8" ht="17.25">
      <c r="A18" s="406"/>
      <c r="B18" s="73"/>
      <c r="C18" s="123"/>
      <c r="D18" s="124"/>
      <c r="E18" s="254" t="s">
        <v>731</v>
      </c>
      <c r="F18" s="382">
        <f>+G18</f>
        <v>1000000</v>
      </c>
      <c r="G18" s="383">
        <v>1000000</v>
      </c>
      <c r="H18" s="384"/>
    </row>
    <row r="19" spans="1:8" ht="17.25">
      <c r="A19" s="406"/>
      <c r="B19" s="73"/>
      <c r="C19" s="123"/>
      <c r="D19" s="124"/>
      <c r="E19" s="254" t="s">
        <v>732</v>
      </c>
      <c r="F19" s="382">
        <f aca="true" t="shared" si="0" ref="F19:F35">+G19</f>
        <v>0</v>
      </c>
      <c r="G19" s="383"/>
      <c r="H19" s="384"/>
    </row>
    <row r="20" spans="1:8" ht="17.25">
      <c r="A20" s="406"/>
      <c r="B20" s="73"/>
      <c r="C20" s="123"/>
      <c r="D20" s="124"/>
      <c r="E20" s="254" t="s">
        <v>733</v>
      </c>
      <c r="F20" s="382">
        <f t="shared" si="0"/>
        <v>0</v>
      </c>
      <c r="G20" s="383"/>
      <c r="H20" s="384"/>
    </row>
    <row r="21" spans="1:8" ht="17.25" hidden="1">
      <c r="A21" s="406"/>
      <c r="B21" s="73"/>
      <c r="C21" s="123"/>
      <c r="D21" s="124"/>
      <c r="E21" s="254" t="s">
        <v>734</v>
      </c>
      <c r="F21" s="382">
        <f t="shared" si="0"/>
        <v>0</v>
      </c>
      <c r="G21" s="383"/>
      <c r="H21" s="384"/>
    </row>
    <row r="22" spans="1:8" ht="17.25" hidden="1">
      <c r="A22" s="406"/>
      <c r="B22" s="73"/>
      <c r="C22" s="123"/>
      <c r="D22" s="124"/>
      <c r="E22" s="254" t="s">
        <v>735</v>
      </c>
      <c r="F22" s="382">
        <f t="shared" si="0"/>
        <v>0</v>
      </c>
      <c r="G22" s="383"/>
      <c r="H22" s="384"/>
    </row>
    <row r="23" spans="1:8" ht="17.25" hidden="1">
      <c r="A23" s="406"/>
      <c r="B23" s="73"/>
      <c r="C23" s="123"/>
      <c r="D23" s="124"/>
      <c r="E23" s="254" t="s">
        <v>736</v>
      </c>
      <c r="F23" s="382">
        <f t="shared" si="0"/>
        <v>0</v>
      </c>
      <c r="G23" s="383"/>
      <c r="H23" s="384"/>
    </row>
    <row r="24" spans="1:8" ht="17.25" hidden="1">
      <c r="A24" s="406"/>
      <c r="B24" s="73"/>
      <c r="C24" s="123"/>
      <c r="D24" s="124"/>
      <c r="E24" s="254" t="s">
        <v>737</v>
      </c>
      <c r="F24" s="382">
        <f t="shared" si="0"/>
        <v>0</v>
      </c>
      <c r="G24" s="383"/>
      <c r="H24" s="384"/>
    </row>
    <row r="25" spans="1:8" ht="27" hidden="1">
      <c r="A25" s="406"/>
      <c r="B25" s="73"/>
      <c r="C25" s="123"/>
      <c r="D25" s="124"/>
      <c r="E25" s="254" t="s">
        <v>738</v>
      </c>
      <c r="F25" s="382">
        <f t="shared" si="0"/>
        <v>0</v>
      </c>
      <c r="G25" s="383"/>
      <c r="H25" s="384"/>
    </row>
    <row r="26" spans="1:8" ht="17.25" hidden="1">
      <c r="A26" s="406"/>
      <c r="B26" s="73"/>
      <c r="C26" s="123"/>
      <c r="D26" s="124"/>
      <c r="E26" s="254" t="s">
        <v>739</v>
      </c>
      <c r="F26" s="382">
        <f t="shared" si="0"/>
        <v>0</v>
      </c>
      <c r="G26" s="383"/>
      <c r="H26" s="384"/>
    </row>
    <row r="27" spans="1:8" ht="17.25" hidden="1">
      <c r="A27" s="406"/>
      <c r="B27" s="73"/>
      <c r="C27" s="123"/>
      <c r="D27" s="124"/>
      <c r="E27" s="254" t="s">
        <v>701</v>
      </c>
      <c r="F27" s="382">
        <f t="shared" si="0"/>
        <v>0</v>
      </c>
      <c r="G27" s="383"/>
      <c r="H27" s="384"/>
    </row>
    <row r="28" spans="1:8" ht="17.25" hidden="1">
      <c r="A28" s="406"/>
      <c r="B28" s="73"/>
      <c r="C28" s="123"/>
      <c r="D28" s="124"/>
      <c r="E28" s="254" t="s">
        <v>709</v>
      </c>
      <c r="F28" s="382">
        <f t="shared" si="0"/>
        <v>0</v>
      </c>
      <c r="G28" s="383"/>
      <c r="H28" s="384"/>
    </row>
    <row r="29" spans="1:8" ht="17.25" hidden="1">
      <c r="A29" s="406"/>
      <c r="B29" s="73"/>
      <c r="C29" s="123"/>
      <c r="D29" s="124"/>
      <c r="E29" s="254" t="s">
        <v>740</v>
      </c>
      <c r="F29" s="382">
        <f t="shared" si="0"/>
        <v>0</v>
      </c>
      <c r="G29" s="383"/>
      <c r="H29" s="384"/>
    </row>
    <row r="30" spans="1:8" ht="27" hidden="1">
      <c r="A30" s="406"/>
      <c r="B30" s="73"/>
      <c r="C30" s="123"/>
      <c r="D30" s="124"/>
      <c r="E30" s="254" t="s">
        <v>741</v>
      </c>
      <c r="F30" s="382">
        <f t="shared" si="0"/>
        <v>0</v>
      </c>
      <c r="G30" s="383">
        <v>0</v>
      </c>
      <c r="H30" s="384"/>
    </row>
    <row r="31" spans="1:8" ht="17.25" hidden="1">
      <c r="A31" s="406"/>
      <c r="B31" s="73"/>
      <c r="C31" s="123"/>
      <c r="D31" s="124"/>
      <c r="E31" s="254" t="s">
        <v>711</v>
      </c>
      <c r="F31" s="382">
        <f t="shared" si="0"/>
        <v>0</v>
      </c>
      <c r="G31" s="383"/>
      <c r="H31" s="384"/>
    </row>
    <row r="32" spans="1:8" ht="17.25" hidden="1">
      <c r="A32" s="406"/>
      <c r="B32" s="73"/>
      <c r="C32" s="123"/>
      <c r="D32" s="124"/>
      <c r="E32" s="254" t="s">
        <v>742</v>
      </c>
      <c r="F32" s="382">
        <f t="shared" si="0"/>
        <v>0</v>
      </c>
      <c r="G32" s="383"/>
      <c r="H32" s="384"/>
    </row>
    <row r="33" spans="1:8" ht="17.25" hidden="1">
      <c r="A33" s="406"/>
      <c r="B33" s="73"/>
      <c r="C33" s="123"/>
      <c r="D33" s="124"/>
      <c r="E33" s="254" t="s">
        <v>720</v>
      </c>
      <c r="F33" s="382">
        <f t="shared" si="0"/>
        <v>0</v>
      </c>
      <c r="G33" s="383"/>
      <c r="H33" s="384"/>
    </row>
    <row r="34" spans="1:8" ht="17.25" hidden="1">
      <c r="A34" s="406"/>
      <c r="B34" s="73"/>
      <c r="C34" s="123"/>
      <c r="D34" s="124"/>
      <c r="E34" s="254" t="s">
        <v>702</v>
      </c>
      <c r="F34" s="382">
        <f t="shared" si="0"/>
        <v>0</v>
      </c>
      <c r="G34" s="383"/>
      <c r="H34" s="384"/>
    </row>
    <row r="35" spans="1:8" ht="17.25" hidden="1">
      <c r="A35" s="406"/>
      <c r="B35" s="73"/>
      <c r="C35" s="123"/>
      <c r="D35" s="124"/>
      <c r="E35" s="254" t="s">
        <v>743</v>
      </c>
      <c r="F35" s="382">
        <f t="shared" si="0"/>
        <v>0</v>
      </c>
      <c r="G35" s="383">
        <v>0</v>
      </c>
      <c r="H35" s="384"/>
    </row>
    <row r="36" spans="1:8" ht="17.25" hidden="1">
      <c r="A36" s="406"/>
      <c r="B36" s="73"/>
      <c r="C36" s="123"/>
      <c r="D36" s="124"/>
      <c r="E36" s="254" t="s">
        <v>710</v>
      </c>
      <c r="F36" s="382">
        <f aca="true" t="shared" si="1" ref="F36:F41">+H36</f>
        <v>0</v>
      </c>
      <c r="G36" s="383"/>
      <c r="H36" s="384"/>
    </row>
    <row r="37" spans="1:8" ht="17.25" hidden="1">
      <c r="A37" s="406"/>
      <c r="B37" s="73"/>
      <c r="C37" s="123"/>
      <c r="D37" s="124"/>
      <c r="E37" s="254" t="s">
        <v>748</v>
      </c>
      <c r="F37" s="382">
        <f t="shared" si="1"/>
        <v>0</v>
      </c>
      <c r="G37" s="383"/>
      <c r="H37" s="384"/>
    </row>
    <row r="38" spans="1:8" ht="17.25" hidden="1">
      <c r="A38" s="406"/>
      <c r="B38" s="73"/>
      <c r="C38" s="123"/>
      <c r="D38" s="124"/>
      <c r="E38" s="254" t="s">
        <v>710</v>
      </c>
      <c r="F38" s="382">
        <f t="shared" si="1"/>
        <v>0</v>
      </c>
      <c r="G38" s="383"/>
      <c r="H38" s="384">
        <v>0</v>
      </c>
    </row>
    <row r="39" spans="1:8" ht="17.25" hidden="1">
      <c r="A39" s="406"/>
      <c r="B39" s="73"/>
      <c r="C39" s="123"/>
      <c r="D39" s="124"/>
      <c r="E39" s="254" t="s">
        <v>704</v>
      </c>
      <c r="F39" s="382">
        <f t="shared" si="1"/>
        <v>0</v>
      </c>
      <c r="G39" s="383"/>
      <c r="H39" s="384">
        <v>0</v>
      </c>
    </row>
    <row r="40" spans="1:8" ht="17.25" hidden="1">
      <c r="A40" s="406"/>
      <c r="B40" s="73"/>
      <c r="C40" s="123"/>
      <c r="D40" s="124"/>
      <c r="E40" s="254" t="s">
        <v>744</v>
      </c>
      <c r="F40" s="382">
        <f t="shared" si="1"/>
        <v>0</v>
      </c>
      <c r="G40" s="383"/>
      <c r="H40" s="384"/>
    </row>
    <row r="41" spans="1:8" ht="17.25" hidden="1">
      <c r="A41" s="406"/>
      <c r="B41" s="73"/>
      <c r="C41" s="123"/>
      <c r="D41" s="124"/>
      <c r="E41" s="254" t="s">
        <v>708</v>
      </c>
      <c r="F41" s="382">
        <f t="shared" si="1"/>
        <v>0</v>
      </c>
      <c r="G41" s="383"/>
      <c r="H41" s="384"/>
    </row>
    <row r="42" spans="1:8" ht="27" hidden="1">
      <c r="A42" s="406">
        <v>2112</v>
      </c>
      <c r="B42" s="73" t="s">
        <v>99</v>
      </c>
      <c r="C42" s="123">
        <v>1</v>
      </c>
      <c r="D42" s="124">
        <v>2</v>
      </c>
      <c r="E42" s="68" t="s">
        <v>407</v>
      </c>
      <c r="F42" s="382"/>
      <c r="G42" s="383"/>
      <c r="H42" s="384"/>
    </row>
    <row r="43" spans="1:8" ht="40.5" hidden="1">
      <c r="A43" s="406"/>
      <c r="B43" s="73"/>
      <c r="C43" s="123"/>
      <c r="D43" s="124"/>
      <c r="E43" s="68" t="s">
        <v>422</v>
      </c>
      <c r="F43" s="382"/>
      <c r="G43" s="383"/>
      <c r="H43" s="384"/>
    </row>
    <row r="44" spans="1:8" ht="17.25" hidden="1">
      <c r="A44" s="406"/>
      <c r="B44" s="73"/>
      <c r="C44" s="123"/>
      <c r="D44" s="124"/>
      <c r="E44" s="68" t="s">
        <v>74</v>
      </c>
      <c r="F44" s="382"/>
      <c r="G44" s="383"/>
      <c r="H44" s="384"/>
    </row>
    <row r="45" spans="1:8" ht="17.25" hidden="1">
      <c r="A45" s="406"/>
      <c r="B45" s="73"/>
      <c r="C45" s="123"/>
      <c r="D45" s="124"/>
      <c r="E45" s="68" t="s">
        <v>74</v>
      </c>
      <c r="F45" s="382"/>
      <c r="G45" s="383"/>
      <c r="H45" s="384"/>
    </row>
    <row r="46" spans="1:8" ht="17.25" hidden="1">
      <c r="A46" s="406">
        <v>2113</v>
      </c>
      <c r="B46" s="73" t="s">
        <v>99</v>
      </c>
      <c r="C46" s="123">
        <v>1</v>
      </c>
      <c r="D46" s="124">
        <v>3</v>
      </c>
      <c r="E46" s="68" t="s">
        <v>408</v>
      </c>
      <c r="F46" s="382"/>
      <c r="G46" s="383"/>
      <c r="H46" s="384"/>
    </row>
    <row r="47" spans="1:8" ht="40.5" hidden="1">
      <c r="A47" s="406"/>
      <c r="B47" s="73"/>
      <c r="C47" s="123"/>
      <c r="D47" s="124"/>
      <c r="E47" s="68" t="s">
        <v>422</v>
      </c>
      <c r="F47" s="382"/>
      <c r="G47" s="383"/>
      <c r="H47" s="384"/>
    </row>
    <row r="48" spans="1:8" ht="17.25" hidden="1">
      <c r="A48" s="406"/>
      <c r="B48" s="73"/>
      <c r="C48" s="123"/>
      <c r="D48" s="124"/>
      <c r="E48" s="68" t="s">
        <v>74</v>
      </c>
      <c r="F48" s="382"/>
      <c r="G48" s="383"/>
      <c r="H48" s="384"/>
    </row>
    <row r="49" spans="1:8" ht="17.25" hidden="1">
      <c r="A49" s="406"/>
      <c r="B49" s="73"/>
      <c r="C49" s="123"/>
      <c r="D49" s="124"/>
      <c r="E49" s="68" t="s">
        <v>74</v>
      </c>
      <c r="F49" s="382"/>
      <c r="G49" s="383"/>
      <c r="H49" s="384"/>
    </row>
    <row r="50" spans="1:8" ht="21" customHeight="1" hidden="1">
      <c r="A50" s="406">
        <v>2120</v>
      </c>
      <c r="B50" s="63" t="s">
        <v>99</v>
      </c>
      <c r="C50" s="121">
        <v>2</v>
      </c>
      <c r="D50" s="122">
        <v>0</v>
      </c>
      <c r="E50" s="71" t="s">
        <v>409</v>
      </c>
      <c r="F50" s="382"/>
      <c r="G50" s="383"/>
      <c r="H50" s="384"/>
    </row>
    <row r="51" spans="1:8" s="72" customFormat="1" ht="10.5" customHeight="1" hidden="1">
      <c r="A51" s="406"/>
      <c r="B51" s="63"/>
      <c r="C51" s="121"/>
      <c r="D51" s="122"/>
      <c r="E51" s="68" t="s">
        <v>405</v>
      </c>
      <c r="F51" s="376"/>
      <c r="G51" s="377"/>
      <c r="H51" s="378"/>
    </row>
    <row r="52" spans="1:8" ht="16.5" customHeight="1" hidden="1">
      <c r="A52" s="406">
        <v>2121</v>
      </c>
      <c r="B52" s="73" t="s">
        <v>99</v>
      </c>
      <c r="C52" s="123">
        <v>2</v>
      </c>
      <c r="D52" s="124">
        <v>1</v>
      </c>
      <c r="E52" s="76" t="s">
        <v>410</v>
      </c>
      <c r="F52" s="382"/>
      <c r="G52" s="383"/>
      <c r="H52" s="384"/>
    </row>
    <row r="53" spans="1:8" ht="40.5" hidden="1">
      <c r="A53" s="406"/>
      <c r="B53" s="73"/>
      <c r="C53" s="123"/>
      <c r="D53" s="124"/>
      <c r="E53" s="68" t="s">
        <v>422</v>
      </c>
      <c r="F53" s="382"/>
      <c r="G53" s="383"/>
      <c r="H53" s="384"/>
    </row>
    <row r="54" spans="1:8" ht="17.25" hidden="1">
      <c r="A54" s="406"/>
      <c r="B54" s="73"/>
      <c r="C54" s="123"/>
      <c r="D54" s="124"/>
      <c r="E54" s="68" t="s">
        <v>74</v>
      </c>
      <c r="F54" s="382"/>
      <c r="G54" s="383"/>
      <c r="H54" s="384"/>
    </row>
    <row r="55" spans="1:8" ht="17.25" hidden="1">
      <c r="A55" s="406"/>
      <c r="B55" s="73"/>
      <c r="C55" s="123"/>
      <c r="D55" s="124"/>
      <c r="E55" s="68" t="s">
        <v>74</v>
      </c>
      <c r="F55" s="382"/>
      <c r="G55" s="383"/>
      <c r="H55" s="384"/>
    </row>
    <row r="56" spans="1:8" ht="27" hidden="1">
      <c r="A56" s="406">
        <v>2122</v>
      </c>
      <c r="B56" s="73" t="s">
        <v>99</v>
      </c>
      <c r="C56" s="123">
        <v>2</v>
      </c>
      <c r="D56" s="124">
        <v>2</v>
      </c>
      <c r="E56" s="68" t="s">
        <v>411</v>
      </c>
      <c r="F56" s="382"/>
      <c r="G56" s="383"/>
      <c r="H56" s="384"/>
    </row>
    <row r="57" spans="1:8" ht="40.5" hidden="1">
      <c r="A57" s="406"/>
      <c r="B57" s="73"/>
      <c r="C57" s="123"/>
      <c r="D57" s="124"/>
      <c r="E57" s="68" t="s">
        <v>422</v>
      </c>
      <c r="F57" s="382"/>
      <c r="G57" s="383"/>
      <c r="H57" s="384"/>
    </row>
    <row r="58" spans="1:8" ht="17.25" hidden="1">
      <c r="A58" s="406"/>
      <c r="B58" s="73"/>
      <c r="C58" s="123"/>
      <c r="D58" s="124"/>
      <c r="E58" s="68" t="s">
        <v>74</v>
      </c>
      <c r="F58" s="382"/>
      <c r="G58" s="383"/>
      <c r="H58" s="384"/>
    </row>
    <row r="59" spans="1:8" ht="17.25" hidden="1">
      <c r="A59" s="406"/>
      <c r="B59" s="73"/>
      <c r="C59" s="123"/>
      <c r="D59" s="124"/>
      <c r="E59" s="68" t="s">
        <v>74</v>
      </c>
      <c r="F59" s="382"/>
      <c r="G59" s="383"/>
      <c r="H59" s="384"/>
    </row>
    <row r="60" spans="1:8" ht="20.25" customHeight="1">
      <c r="A60" s="406">
        <v>2130</v>
      </c>
      <c r="B60" s="63" t="s">
        <v>99</v>
      </c>
      <c r="C60" s="121">
        <v>3</v>
      </c>
      <c r="D60" s="122">
        <v>0</v>
      </c>
      <c r="E60" s="71" t="s">
        <v>412</v>
      </c>
      <c r="F60" s="379">
        <f>+G60+H60</f>
        <v>1000000</v>
      </c>
      <c r="G60" s="380">
        <f>+G70+G79+G68</f>
        <v>1000000</v>
      </c>
      <c r="H60" s="381">
        <f>+H70+H79</f>
        <v>0</v>
      </c>
    </row>
    <row r="61" spans="1:8" s="72" customFormat="1" ht="17.25">
      <c r="A61" s="406"/>
      <c r="B61" s="63"/>
      <c r="C61" s="121"/>
      <c r="D61" s="122"/>
      <c r="E61" s="68" t="s">
        <v>405</v>
      </c>
      <c r="F61" s="376"/>
      <c r="G61" s="377"/>
      <c r="H61" s="378"/>
    </row>
    <row r="62" spans="1:8" ht="27" hidden="1">
      <c r="A62" s="406">
        <v>2131</v>
      </c>
      <c r="B62" s="73" t="s">
        <v>99</v>
      </c>
      <c r="C62" s="123">
        <v>3</v>
      </c>
      <c r="D62" s="124">
        <v>1</v>
      </c>
      <c r="E62" s="68" t="s">
        <v>413</v>
      </c>
      <c r="F62" s="382"/>
      <c r="G62" s="383"/>
      <c r="H62" s="384"/>
    </row>
    <row r="63" spans="1:8" ht="40.5" hidden="1">
      <c r="A63" s="406"/>
      <c r="B63" s="73"/>
      <c r="C63" s="123"/>
      <c r="D63" s="124"/>
      <c r="E63" s="68" t="s">
        <v>422</v>
      </c>
      <c r="F63" s="382"/>
      <c r="G63" s="383"/>
      <c r="H63" s="384"/>
    </row>
    <row r="64" spans="1:8" ht="17.25" hidden="1">
      <c r="A64" s="406"/>
      <c r="B64" s="73"/>
      <c r="C64" s="123"/>
      <c r="D64" s="124"/>
      <c r="E64" s="68" t="s">
        <v>74</v>
      </c>
      <c r="F64" s="382"/>
      <c r="G64" s="383"/>
      <c r="H64" s="384"/>
    </row>
    <row r="65" spans="1:8" ht="17.25" hidden="1">
      <c r="A65" s="406"/>
      <c r="B65" s="73"/>
      <c r="C65" s="123"/>
      <c r="D65" s="124"/>
      <c r="E65" s="68" t="s">
        <v>74</v>
      </c>
      <c r="F65" s="382"/>
      <c r="G65" s="383"/>
      <c r="H65" s="384"/>
    </row>
    <row r="66" spans="1:8" ht="14.25" customHeight="1" hidden="1">
      <c r="A66" s="406">
        <v>2132</v>
      </c>
      <c r="B66" s="73" t="s">
        <v>99</v>
      </c>
      <c r="C66" s="123">
        <v>3</v>
      </c>
      <c r="D66" s="124">
        <v>3</v>
      </c>
      <c r="E66" s="68" t="s">
        <v>709</v>
      </c>
      <c r="F66" s="382">
        <f>G66</f>
        <v>0</v>
      </c>
      <c r="G66" s="383">
        <v>0</v>
      </c>
      <c r="H66" s="384"/>
    </row>
    <row r="67" spans="1:8" ht="40.5" hidden="1">
      <c r="A67" s="406"/>
      <c r="B67" s="73"/>
      <c r="C67" s="123"/>
      <c r="D67" s="124"/>
      <c r="E67" s="68" t="s">
        <v>422</v>
      </c>
      <c r="F67" s="382"/>
      <c r="G67" s="383"/>
      <c r="H67" s="384"/>
    </row>
    <row r="68" spans="1:8" ht="17.25" hidden="1">
      <c r="A68" s="406"/>
      <c r="B68" s="73"/>
      <c r="C68" s="123"/>
      <c r="D68" s="124"/>
      <c r="E68" s="254" t="s">
        <v>720</v>
      </c>
      <c r="F68" s="382">
        <v>0</v>
      </c>
      <c r="G68" s="383">
        <v>0</v>
      </c>
      <c r="H68" s="384"/>
    </row>
    <row r="69" spans="1:8" ht="16.5" customHeight="1" hidden="1">
      <c r="A69" s="406"/>
      <c r="B69" s="73"/>
      <c r="C69" s="123"/>
      <c r="D69" s="124"/>
      <c r="E69" s="68" t="s">
        <v>74</v>
      </c>
      <c r="F69" s="382"/>
      <c r="G69" s="383"/>
      <c r="H69" s="384"/>
    </row>
    <row r="70" spans="1:8" ht="17.25">
      <c r="A70" s="406">
        <v>2133</v>
      </c>
      <c r="B70" s="73" t="s">
        <v>99</v>
      </c>
      <c r="C70" s="123">
        <v>3</v>
      </c>
      <c r="D70" s="124">
        <v>3</v>
      </c>
      <c r="E70" s="68" t="s">
        <v>756</v>
      </c>
      <c r="F70" s="379">
        <f>+G70+H70</f>
        <v>1000000</v>
      </c>
      <c r="G70" s="380">
        <v>1000000</v>
      </c>
      <c r="H70" s="381">
        <f>+H77+H78</f>
        <v>0</v>
      </c>
    </row>
    <row r="71" spans="1:8" ht="40.5">
      <c r="A71" s="406"/>
      <c r="B71" s="73"/>
      <c r="C71" s="123"/>
      <c r="D71" s="124"/>
      <c r="E71" s="68" t="s">
        <v>422</v>
      </c>
      <c r="F71" s="382"/>
      <c r="G71" s="383"/>
      <c r="H71" s="384"/>
    </row>
    <row r="72" spans="1:8" ht="17.25" hidden="1">
      <c r="A72" s="406"/>
      <c r="B72" s="73"/>
      <c r="C72" s="123"/>
      <c r="D72" s="124"/>
      <c r="E72" s="254" t="s">
        <v>709</v>
      </c>
      <c r="F72" s="382">
        <f>+G72</f>
        <v>0</v>
      </c>
      <c r="G72" s="383"/>
      <c r="H72" s="384"/>
    </row>
    <row r="73" spans="1:8" ht="17.25">
      <c r="A73" s="406"/>
      <c r="B73" s="73"/>
      <c r="C73" s="123"/>
      <c r="D73" s="124"/>
      <c r="E73" s="254" t="s">
        <v>740</v>
      </c>
      <c r="F73" s="382">
        <f>+G73</f>
        <v>500000</v>
      </c>
      <c r="G73" s="383">
        <v>500000</v>
      </c>
      <c r="H73" s="384"/>
    </row>
    <row r="74" spans="1:8" ht="17.25" hidden="1">
      <c r="A74" s="406"/>
      <c r="B74" s="73"/>
      <c r="C74" s="123"/>
      <c r="D74" s="124"/>
      <c r="E74" s="254" t="s">
        <v>742</v>
      </c>
      <c r="F74" s="382">
        <f>+G74</f>
        <v>0</v>
      </c>
      <c r="G74" s="383"/>
      <c r="H74" s="384"/>
    </row>
    <row r="75" spans="1:8" ht="17.25" hidden="1">
      <c r="A75" s="406"/>
      <c r="B75" s="73"/>
      <c r="C75" s="123"/>
      <c r="D75" s="124"/>
      <c r="E75" s="254" t="s">
        <v>720</v>
      </c>
      <c r="F75" s="382">
        <f>+G75</f>
        <v>0</v>
      </c>
      <c r="G75" s="383">
        <v>0</v>
      </c>
      <c r="H75" s="384"/>
    </row>
    <row r="76" spans="1:8" ht="17.25">
      <c r="A76" s="406"/>
      <c r="B76" s="73"/>
      <c r="C76" s="123"/>
      <c r="D76" s="124"/>
      <c r="E76" s="254" t="s">
        <v>702</v>
      </c>
      <c r="F76" s="382">
        <f>+G76</f>
        <v>500000</v>
      </c>
      <c r="G76" s="383">
        <v>500000</v>
      </c>
      <c r="H76" s="384"/>
    </row>
    <row r="77" spans="1:8" ht="17.25" hidden="1">
      <c r="A77" s="406"/>
      <c r="B77" s="73"/>
      <c r="C77" s="123"/>
      <c r="D77" s="124"/>
      <c r="E77" s="254" t="s">
        <v>704</v>
      </c>
      <c r="F77" s="382">
        <f>+H77</f>
        <v>0</v>
      </c>
      <c r="G77" s="383"/>
      <c r="H77" s="384"/>
    </row>
    <row r="78" spans="1:8" ht="17.25" hidden="1">
      <c r="A78" s="406"/>
      <c r="B78" s="73"/>
      <c r="C78" s="123"/>
      <c r="D78" s="124"/>
      <c r="E78" s="254" t="s">
        <v>744</v>
      </c>
      <c r="F78" s="382">
        <f>+H78</f>
        <v>0</v>
      </c>
      <c r="G78" s="383"/>
      <c r="H78" s="384"/>
    </row>
    <row r="79" spans="1:8" ht="17.25" hidden="1">
      <c r="A79" s="406">
        <v>2133</v>
      </c>
      <c r="B79" s="73" t="s">
        <v>99</v>
      </c>
      <c r="C79" s="123">
        <v>3</v>
      </c>
      <c r="D79" s="124">
        <v>3</v>
      </c>
      <c r="E79" s="68" t="s">
        <v>745</v>
      </c>
      <c r="F79" s="379">
        <f>+G79+H79</f>
        <v>0</v>
      </c>
      <c r="G79" s="380">
        <f>+G81+G82+G83+G84</f>
        <v>0</v>
      </c>
      <c r="H79" s="381"/>
    </row>
    <row r="80" spans="1:8" ht="40.5" hidden="1">
      <c r="A80" s="406"/>
      <c r="B80" s="73"/>
      <c r="C80" s="123"/>
      <c r="D80" s="124"/>
      <c r="E80" s="68" t="s">
        <v>422</v>
      </c>
      <c r="F80" s="382"/>
      <c r="G80" s="383"/>
      <c r="H80" s="384"/>
    </row>
    <row r="81" spans="1:8" ht="17.25" hidden="1">
      <c r="A81" s="406"/>
      <c r="B81" s="73"/>
      <c r="C81" s="123"/>
      <c r="D81" s="124"/>
      <c r="E81" s="254" t="s">
        <v>729</v>
      </c>
      <c r="F81" s="382">
        <f>+G81</f>
        <v>0</v>
      </c>
      <c r="G81" s="383"/>
      <c r="H81" s="384"/>
    </row>
    <row r="82" spans="1:8" ht="27" hidden="1">
      <c r="A82" s="406"/>
      <c r="B82" s="73"/>
      <c r="C82" s="123"/>
      <c r="D82" s="124"/>
      <c r="E82" s="254" t="s">
        <v>730</v>
      </c>
      <c r="F82" s="382">
        <f>+G82</f>
        <v>0</v>
      </c>
      <c r="G82" s="383"/>
      <c r="H82" s="384"/>
    </row>
    <row r="83" spans="1:8" ht="17.25" hidden="1">
      <c r="A83" s="406"/>
      <c r="B83" s="73"/>
      <c r="C83" s="123"/>
      <c r="D83" s="124"/>
      <c r="E83" s="254" t="s">
        <v>735</v>
      </c>
      <c r="F83" s="382">
        <f>+G83</f>
        <v>0</v>
      </c>
      <c r="G83" s="383"/>
      <c r="H83" s="384"/>
    </row>
    <row r="84" spans="1:8" ht="17.25" hidden="1">
      <c r="A84" s="406"/>
      <c r="B84" s="73"/>
      <c r="C84" s="123"/>
      <c r="D84" s="124"/>
      <c r="E84" s="254" t="s">
        <v>711</v>
      </c>
      <c r="F84" s="382">
        <f>+G84</f>
        <v>0</v>
      </c>
      <c r="G84" s="383"/>
      <c r="H84" s="384"/>
    </row>
    <row r="85" spans="1:8" ht="33.75" customHeight="1" hidden="1">
      <c r="A85" s="406">
        <v>2160</v>
      </c>
      <c r="B85" s="63" t="s">
        <v>99</v>
      </c>
      <c r="C85" s="121">
        <v>6</v>
      </c>
      <c r="D85" s="122">
        <v>0</v>
      </c>
      <c r="E85" s="71" t="s">
        <v>452</v>
      </c>
      <c r="F85" s="382"/>
      <c r="G85" s="383"/>
      <c r="H85" s="384"/>
    </row>
    <row r="86" spans="1:8" s="72" customFormat="1" ht="10.5" customHeight="1" hidden="1">
      <c r="A86" s="406"/>
      <c r="B86" s="63"/>
      <c r="C86" s="121"/>
      <c r="D86" s="122"/>
      <c r="E86" s="68" t="s">
        <v>405</v>
      </c>
      <c r="F86" s="376"/>
      <c r="G86" s="377"/>
      <c r="H86" s="378"/>
    </row>
    <row r="87" spans="1:8" ht="27" hidden="1">
      <c r="A87" s="406">
        <v>2161</v>
      </c>
      <c r="B87" s="73" t="s">
        <v>99</v>
      </c>
      <c r="C87" s="123">
        <v>6</v>
      </c>
      <c r="D87" s="124">
        <v>1</v>
      </c>
      <c r="E87" s="68" t="s">
        <v>453</v>
      </c>
      <c r="F87" s="382"/>
      <c r="G87" s="383"/>
      <c r="H87" s="384"/>
    </row>
    <row r="88" spans="1:8" ht="40.5" hidden="1">
      <c r="A88" s="406"/>
      <c r="B88" s="73"/>
      <c r="C88" s="123"/>
      <c r="D88" s="124"/>
      <c r="E88" s="68" t="s">
        <v>422</v>
      </c>
      <c r="F88" s="382"/>
      <c r="G88" s="383"/>
      <c r="H88" s="384"/>
    </row>
    <row r="89" spans="1:8" ht="17.25" hidden="1">
      <c r="A89" s="406"/>
      <c r="B89" s="73"/>
      <c r="C89" s="123"/>
      <c r="D89" s="124"/>
      <c r="E89" s="68" t="s">
        <v>74</v>
      </c>
      <c r="F89" s="382"/>
      <c r="G89" s="383"/>
      <c r="H89" s="384"/>
    </row>
    <row r="90" spans="1:8" ht="17.25" hidden="1">
      <c r="A90" s="406"/>
      <c r="B90" s="73"/>
      <c r="C90" s="123"/>
      <c r="D90" s="124"/>
      <c r="E90" s="68" t="s">
        <v>74</v>
      </c>
      <c r="F90" s="382"/>
      <c r="G90" s="383"/>
      <c r="H90" s="384"/>
    </row>
    <row r="91" spans="1:8" ht="17.25" hidden="1">
      <c r="A91" s="406">
        <v>2170</v>
      </c>
      <c r="B91" s="63" t="s">
        <v>99</v>
      </c>
      <c r="C91" s="121">
        <v>7</v>
      </c>
      <c r="D91" s="122">
        <v>0</v>
      </c>
      <c r="E91" s="71" t="s">
        <v>454</v>
      </c>
      <c r="F91" s="382"/>
      <c r="G91" s="383"/>
      <c r="H91" s="384"/>
    </row>
    <row r="92" spans="1:8" s="72" customFormat="1" ht="10.5" customHeight="1" hidden="1">
      <c r="A92" s="406"/>
      <c r="B92" s="63"/>
      <c r="C92" s="121"/>
      <c r="D92" s="122"/>
      <c r="E92" s="68" t="s">
        <v>405</v>
      </c>
      <c r="F92" s="376"/>
      <c r="G92" s="377"/>
      <c r="H92" s="378"/>
    </row>
    <row r="93" spans="1:8" ht="17.25" hidden="1">
      <c r="A93" s="406">
        <v>2171</v>
      </c>
      <c r="B93" s="73" t="s">
        <v>99</v>
      </c>
      <c r="C93" s="123">
        <v>7</v>
      </c>
      <c r="D93" s="124">
        <v>1</v>
      </c>
      <c r="E93" s="68" t="s">
        <v>454</v>
      </c>
      <c r="F93" s="382"/>
      <c r="G93" s="383"/>
      <c r="H93" s="384"/>
    </row>
    <row r="94" spans="1:8" ht="40.5" hidden="1">
      <c r="A94" s="406"/>
      <c r="B94" s="73"/>
      <c r="C94" s="123"/>
      <c r="D94" s="124"/>
      <c r="E94" s="68" t="s">
        <v>422</v>
      </c>
      <c r="F94" s="382"/>
      <c r="G94" s="383"/>
      <c r="H94" s="384"/>
    </row>
    <row r="95" spans="1:8" ht="17.25" hidden="1">
      <c r="A95" s="406"/>
      <c r="B95" s="73"/>
      <c r="C95" s="123"/>
      <c r="D95" s="124"/>
      <c r="E95" s="68" t="s">
        <v>74</v>
      </c>
      <c r="F95" s="382"/>
      <c r="G95" s="383"/>
      <c r="H95" s="384"/>
    </row>
    <row r="96" spans="1:8" ht="17.25" hidden="1">
      <c r="A96" s="406"/>
      <c r="B96" s="73"/>
      <c r="C96" s="123"/>
      <c r="D96" s="124"/>
      <c r="E96" s="68" t="s">
        <v>74</v>
      </c>
      <c r="F96" s="382"/>
      <c r="G96" s="383"/>
      <c r="H96" s="384"/>
    </row>
    <row r="97" spans="1:8" ht="29.25" customHeight="1" hidden="1">
      <c r="A97" s="406">
        <v>2180</v>
      </c>
      <c r="B97" s="63" t="s">
        <v>99</v>
      </c>
      <c r="C97" s="121">
        <v>8</v>
      </c>
      <c r="D97" s="122">
        <v>0</v>
      </c>
      <c r="E97" s="71" t="s">
        <v>455</v>
      </c>
      <c r="F97" s="382"/>
      <c r="G97" s="383"/>
      <c r="H97" s="384"/>
    </row>
    <row r="98" spans="1:8" s="72" customFormat="1" ht="10.5" customHeight="1" hidden="1">
      <c r="A98" s="406"/>
      <c r="B98" s="63"/>
      <c r="C98" s="121"/>
      <c r="D98" s="122"/>
      <c r="E98" s="68" t="s">
        <v>405</v>
      </c>
      <c r="F98" s="376"/>
      <c r="G98" s="377"/>
      <c r="H98" s="378"/>
    </row>
    <row r="99" spans="1:8" ht="27" hidden="1">
      <c r="A99" s="406">
        <v>2181</v>
      </c>
      <c r="B99" s="73" t="s">
        <v>99</v>
      </c>
      <c r="C99" s="123">
        <v>8</v>
      </c>
      <c r="D99" s="124">
        <v>1</v>
      </c>
      <c r="E99" s="68" t="s">
        <v>455</v>
      </c>
      <c r="F99" s="382"/>
      <c r="G99" s="383"/>
      <c r="H99" s="384"/>
    </row>
    <row r="100" spans="1:8" ht="17.25" hidden="1">
      <c r="A100" s="406"/>
      <c r="B100" s="73"/>
      <c r="C100" s="123"/>
      <c r="D100" s="124"/>
      <c r="E100" s="77" t="s">
        <v>405</v>
      </c>
      <c r="F100" s="382"/>
      <c r="G100" s="383"/>
      <c r="H100" s="384"/>
    </row>
    <row r="101" spans="1:8" ht="17.25" hidden="1">
      <c r="A101" s="406">
        <v>2182</v>
      </c>
      <c r="B101" s="73" t="s">
        <v>99</v>
      </c>
      <c r="C101" s="123">
        <v>8</v>
      </c>
      <c r="D101" s="124">
        <v>1</v>
      </c>
      <c r="E101" s="77" t="s">
        <v>456</v>
      </c>
      <c r="F101" s="382"/>
      <c r="G101" s="383"/>
      <c r="H101" s="384"/>
    </row>
    <row r="102" spans="1:8" ht="17.25" hidden="1">
      <c r="A102" s="406">
        <v>2183</v>
      </c>
      <c r="B102" s="73" t="s">
        <v>99</v>
      </c>
      <c r="C102" s="123">
        <v>8</v>
      </c>
      <c r="D102" s="124">
        <v>1</v>
      </c>
      <c r="E102" s="77" t="s">
        <v>457</v>
      </c>
      <c r="F102" s="382"/>
      <c r="G102" s="383"/>
      <c r="H102" s="384"/>
    </row>
    <row r="103" spans="1:8" ht="27" hidden="1">
      <c r="A103" s="406">
        <v>2184</v>
      </c>
      <c r="B103" s="73" t="s">
        <v>99</v>
      </c>
      <c r="C103" s="123">
        <v>8</v>
      </c>
      <c r="D103" s="124">
        <v>1</v>
      </c>
      <c r="E103" s="77" t="s">
        <v>458</v>
      </c>
      <c r="F103" s="382"/>
      <c r="G103" s="383"/>
      <c r="H103" s="384"/>
    </row>
    <row r="104" spans="1:8" ht="40.5" hidden="1">
      <c r="A104" s="406"/>
      <c r="B104" s="73"/>
      <c r="C104" s="123"/>
      <c r="D104" s="124"/>
      <c r="E104" s="68" t="s">
        <v>422</v>
      </c>
      <c r="F104" s="382"/>
      <c r="G104" s="383"/>
      <c r="H104" s="384"/>
    </row>
    <row r="105" spans="1:8" ht="17.25" hidden="1">
      <c r="A105" s="406"/>
      <c r="B105" s="73"/>
      <c r="C105" s="123"/>
      <c r="D105" s="124"/>
      <c r="E105" s="68" t="s">
        <v>74</v>
      </c>
      <c r="F105" s="382"/>
      <c r="G105" s="383"/>
      <c r="H105" s="384"/>
    </row>
    <row r="106" spans="1:8" ht="17.25" hidden="1">
      <c r="A106" s="406"/>
      <c r="B106" s="73"/>
      <c r="C106" s="123"/>
      <c r="D106" s="124"/>
      <c r="E106" s="68" t="s">
        <v>74</v>
      </c>
      <c r="F106" s="382"/>
      <c r="G106" s="383"/>
      <c r="H106" s="384"/>
    </row>
    <row r="107" spans="1:8" s="67" customFormat="1" ht="40.5" customHeight="1" hidden="1">
      <c r="A107" s="407">
        <v>2200</v>
      </c>
      <c r="B107" s="63" t="s">
        <v>100</v>
      </c>
      <c r="C107" s="121">
        <v>0</v>
      </c>
      <c r="D107" s="122">
        <v>0</v>
      </c>
      <c r="E107" s="66" t="s">
        <v>424</v>
      </c>
      <c r="F107" s="382"/>
      <c r="G107" s="383"/>
      <c r="H107" s="384"/>
    </row>
    <row r="108" spans="1:8" ht="11.25" customHeight="1" hidden="1">
      <c r="A108" s="405"/>
      <c r="B108" s="63"/>
      <c r="C108" s="119"/>
      <c r="D108" s="120"/>
      <c r="E108" s="68" t="s">
        <v>403</v>
      </c>
      <c r="F108" s="373"/>
      <c r="G108" s="374"/>
      <c r="H108" s="375"/>
    </row>
    <row r="109" spans="1:8" ht="17.25" hidden="1">
      <c r="A109" s="406">
        <v>2210</v>
      </c>
      <c r="B109" s="63" t="s">
        <v>100</v>
      </c>
      <c r="C109" s="123">
        <v>1</v>
      </c>
      <c r="D109" s="124">
        <v>0</v>
      </c>
      <c r="E109" s="71" t="s">
        <v>459</v>
      </c>
      <c r="F109" s="382"/>
      <c r="G109" s="383"/>
      <c r="H109" s="384"/>
    </row>
    <row r="110" spans="1:8" s="72" customFormat="1" ht="10.5" customHeight="1" hidden="1">
      <c r="A110" s="406"/>
      <c r="B110" s="63"/>
      <c r="C110" s="121"/>
      <c r="D110" s="122"/>
      <c r="E110" s="68" t="s">
        <v>405</v>
      </c>
      <c r="F110" s="376"/>
      <c r="G110" s="377"/>
      <c r="H110" s="378"/>
    </row>
    <row r="111" spans="1:8" ht="17.25" hidden="1">
      <c r="A111" s="406">
        <v>2211</v>
      </c>
      <c r="B111" s="73" t="s">
        <v>100</v>
      </c>
      <c r="C111" s="123">
        <v>1</v>
      </c>
      <c r="D111" s="124">
        <v>1</v>
      </c>
      <c r="E111" s="68" t="s">
        <v>460</v>
      </c>
      <c r="F111" s="382"/>
      <c r="G111" s="383"/>
      <c r="H111" s="384"/>
    </row>
    <row r="112" spans="1:8" ht="40.5" hidden="1">
      <c r="A112" s="406"/>
      <c r="B112" s="73"/>
      <c r="C112" s="123"/>
      <c r="D112" s="124"/>
      <c r="E112" s="68" t="s">
        <v>422</v>
      </c>
      <c r="F112" s="382"/>
      <c r="G112" s="383"/>
      <c r="H112" s="384"/>
    </row>
    <row r="113" spans="1:8" ht="17.25" hidden="1">
      <c r="A113" s="406"/>
      <c r="B113" s="73"/>
      <c r="C113" s="123"/>
      <c r="D113" s="124"/>
      <c r="E113" s="68" t="s">
        <v>74</v>
      </c>
      <c r="F113" s="382"/>
      <c r="G113" s="383"/>
      <c r="H113" s="384"/>
    </row>
    <row r="114" spans="1:8" ht="17.25" hidden="1">
      <c r="A114" s="406"/>
      <c r="B114" s="73"/>
      <c r="C114" s="123"/>
      <c r="D114" s="124"/>
      <c r="E114" s="68" t="s">
        <v>74</v>
      </c>
      <c r="F114" s="382"/>
      <c r="G114" s="383"/>
      <c r="H114" s="384"/>
    </row>
    <row r="115" spans="1:8" ht="17.25" hidden="1">
      <c r="A115" s="406">
        <v>2220</v>
      </c>
      <c r="B115" s="63" t="s">
        <v>100</v>
      </c>
      <c r="C115" s="121">
        <v>2</v>
      </c>
      <c r="D115" s="122">
        <v>0</v>
      </c>
      <c r="E115" s="71" t="s">
        <v>461</v>
      </c>
      <c r="F115" s="382"/>
      <c r="G115" s="383"/>
      <c r="H115" s="384"/>
    </row>
    <row r="116" spans="1:8" s="72" customFormat="1" ht="10.5" customHeight="1" hidden="1">
      <c r="A116" s="406"/>
      <c r="B116" s="63"/>
      <c r="C116" s="121"/>
      <c r="D116" s="122"/>
      <c r="E116" s="68" t="s">
        <v>405</v>
      </c>
      <c r="F116" s="376"/>
      <c r="G116" s="377"/>
      <c r="H116" s="378"/>
    </row>
    <row r="117" spans="1:8" ht="17.25" hidden="1">
      <c r="A117" s="406">
        <v>2221</v>
      </c>
      <c r="B117" s="73" t="s">
        <v>100</v>
      </c>
      <c r="C117" s="123">
        <v>2</v>
      </c>
      <c r="D117" s="124">
        <v>1</v>
      </c>
      <c r="E117" s="68" t="s">
        <v>462</v>
      </c>
      <c r="F117" s="382"/>
      <c r="G117" s="383"/>
      <c r="H117" s="384"/>
    </row>
    <row r="118" spans="1:8" ht="40.5" hidden="1">
      <c r="A118" s="406"/>
      <c r="B118" s="73"/>
      <c r="C118" s="123"/>
      <c r="D118" s="124"/>
      <c r="E118" s="68" t="s">
        <v>422</v>
      </c>
      <c r="F118" s="382"/>
      <c r="G118" s="383"/>
      <c r="H118" s="384"/>
    </row>
    <row r="119" spans="1:8" ht="17.25" hidden="1">
      <c r="A119" s="406"/>
      <c r="B119" s="73"/>
      <c r="C119" s="123"/>
      <c r="D119" s="124"/>
      <c r="E119" s="68" t="s">
        <v>74</v>
      </c>
      <c r="F119" s="382"/>
      <c r="G119" s="383"/>
      <c r="H119" s="384"/>
    </row>
    <row r="120" spans="1:8" ht="17.25" hidden="1">
      <c r="A120" s="406"/>
      <c r="B120" s="73"/>
      <c r="C120" s="123"/>
      <c r="D120" s="124"/>
      <c r="E120" s="68" t="s">
        <v>74</v>
      </c>
      <c r="F120" s="382"/>
      <c r="G120" s="383"/>
      <c r="H120" s="384"/>
    </row>
    <row r="121" spans="1:8" ht="17.25" hidden="1">
      <c r="A121" s="406">
        <v>2230</v>
      </c>
      <c r="B121" s="63" t="s">
        <v>100</v>
      </c>
      <c r="C121" s="123">
        <v>3</v>
      </c>
      <c r="D121" s="124">
        <v>0</v>
      </c>
      <c r="E121" s="71" t="s">
        <v>463</v>
      </c>
      <c r="F121" s="382"/>
      <c r="G121" s="383"/>
      <c r="H121" s="384"/>
    </row>
    <row r="122" spans="1:8" s="72" customFormat="1" ht="10.5" customHeight="1" hidden="1">
      <c r="A122" s="406"/>
      <c r="B122" s="63"/>
      <c r="C122" s="121"/>
      <c r="D122" s="122"/>
      <c r="E122" s="68" t="s">
        <v>405</v>
      </c>
      <c r="F122" s="376"/>
      <c r="G122" s="377"/>
      <c r="H122" s="378"/>
    </row>
    <row r="123" spans="1:8" ht="17.25" hidden="1">
      <c r="A123" s="406">
        <v>2231</v>
      </c>
      <c r="B123" s="73" t="s">
        <v>100</v>
      </c>
      <c r="C123" s="123">
        <v>3</v>
      </c>
      <c r="D123" s="124">
        <v>1</v>
      </c>
      <c r="E123" s="68" t="s">
        <v>464</v>
      </c>
      <c r="F123" s="382"/>
      <c r="G123" s="383"/>
      <c r="H123" s="384"/>
    </row>
    <row r="124" spans="1:8" ht="40.5" hidden="1">
      <c r="A124" s="406"/>
      <c r="B124" s="73"/>
      <c r="C124" s="123"/>
      <c r="D124" s="124"/>
      <c r="E124" s="68" t="s">
        <v>422</v>
      </c>
      <c r="F124" s="382"/>
      <c r="G124" s="383"/>
      <c r="H124" s="384"/>
    </row>
    <row r="125" spans="1:8" ht="17.25" hidden="1">
      <c r="A125" s="406"/>
      <c r="B125" s="73"/>
      <c r="C125" s="123"/>
      <c r="D125" s="124"/>
      <c r="E125" s="68" t="s">
        <v>74</v>
      </c>
      <c r="F125" s="382"/>
      <c r="G125" s="383"/>
      <c r="H125" s="384"/>
    </row>
    <row r="126" spans="1:8" ht="17.25" hidden="1">
      <c r="A126" s="406"/>
      <c r="B126" s="73"/>
      <c r="C126" s="123"/>
      <c r="D126" s="124"/>
      <c r="E126" s="68" t="s">
        <v>74</v>
      </c>
      <c r="F126" s="382"/>
      <c r="G126" s="383"/>
      <c r="H126" s="384"/>
    </row>
    <row r="127" spans="1:8" ht="27" hidden="1">
      <c r="A127" s="406">
        <v>2240</v>
      </c>
      <c r="B127" s="63" t="s">
        <v>100</v>
      </c>
      <c r="C127" s="121">
        <v>4</v>
      </c>
      <c r="D127" s="122">
        <v>0</v>
      </c>
      <c r="E127" s="71" t="s">
        <v>465</v>
      </c>
      <c r="F127" s="382"/>
      <c r="G127" s="383"/>
      <c r="H127" s="384"/>
    </row>
    <row r="128" spans="1:8" s="72" customFormat="1" ht="10.5" customHeight="1" hidden="1">
      <c r="A128" s="406"/>
      <c r="B128" s="63"/>
      <c r="C128" s="121"/>
      <c r="D128" s="122"/>
      <c r="E128" s="68" t="s">
        <v>405</v>
      </c>
      <c r="F128" s="376"/>
      <c r="G128" s="377"/>
      <c r="H128" s="378"/>
    </row>
    <row r="129" spans="1:8" ht="27" hidden="1">
      <c r="A129" s="406">
        <v>2241</v>
      </c>
      <c r="B129" s="73" t="s">
        <v>100</v>
      </c>
      <c r="C129" s="123">
        <v>4</v>
      </c>
      <c r="D129" s="124">
        <v>1</v>
      </c>
      <c r="E129" s="68" t="s">
        <v>465</v>
      </c>
      <c r="F129" s="382"/>
      <c r="G129" s="383"/>
      <c r="H129" s="384"/>
    </row>
    <row r="130" spans="1:8" s="72" customFormat="1" ht="10.5" customHeight="1" hidden="1">
      <c r="A130" s="406"/>
      <c r="B130" s="63"/>
      <c r="C130" s="121"/>
      <c r="D130" s="122"/>
      <c r="E130" s="68" t="s">
        <v>405</v>
      </c>
      <c r="F130" s="376"/>
      <c r="G130" s="377"/>
      <c r="H130" s="378"/>
    </row>
    <row r="131" spans="1:8" ht="17.25" hidden="1">
      <c r="A131" s="406">
        <v>2250</v>
      </c>
      <c r="B131" s="63" t="s">
        <v>100</v>
      </c>
      <c r="C131" s="121">
        <v>5</v>
      </c>
      <c r="D131" s="122">
        <v>0</v>
      </c>
      <c r="E131" s="71" t="s">
        <v>466</v>
      </c>
      <c r="F131" s="382"/>
      <c r="G131" s="383"/>
      <c r="H131" s="384"/>
    </row>
    <row r="132" spans="1:8" s="72" customFormat="1" ht="10.5" customHeight="1" hidden="1">
      <c r="A132" s="406"/>
      <c r="B132" s="63"/>
      <c r="C132" s="121"/>
      <c r="D132" s="122"/>
      <c r="E132" s="68" t="s">
        <v>405</v>
      </c>
      <c r="F132" s="376"/>
      <c r="G132" s="377"/>
      <c r="H132" s="378"/>
    </row>
    <row r="133" spans="1:8" ht="17.25" hidden="1">
      <c r="A133" s="406">
        <v>2251</v>
      </c>
      <c r="B133" s="73" t="s">
        <v>100</v>
      </c>
      <c r="C133" s="123">
        <v>5</v>
      </c>
      <c r="D133" s="124">
        <v>1</v>
      </c>
      <c r="E133" s="68" t="s">
        <v>466</v>
      </c>
      <c r="F133" s="382"/>
      <c r="G133" s="383"/>
      <c r="H133" s="384"/>
    </row>
    <row r="134" spans="1:8" ht="40.5" hidden="1">
      <c r="A134" s="406"/>
      <c r="B134" s="73"/>
      <c r="C134" s="123"/>
      <c r="D134" s="124"/>
      <c r="E134" s="68" t="s">
        <v>422</v>
      </c>
      <c r="F134" s="382"/>
      <c r="G134" s="383"/>
      <c r="H134" s="384"/>
    </row>
    <row r="135" spans="1:8" ht="17.25" hidden="1">
      <c r="A135" s="406"/>
      <c r="B135" s="73"/>
      <c r="C135" s="123"/>
      <c r="D135" s="124"/>
      <c r="E135" s="68" t="s">
        <v>74</v>
      </c>
      <c r="F135" s="382"/>
      <c r="G135" s="383"/>
      <c r="H135" s="384"/>
    </row>
    <row r="136" spans="1:8" ht="17.25" hidden="1">
      <c r="A136" s="406"/>
      <c r="B136" s="73"/>
      <c r="C136" s="123"/>
      <c r="D136" s="124"/>
      <c r="E136" s="68" t="s">
        <v>74</v>
      </c>
      <c r="F136" s="382"/>
      <c r="G136" s="383"/>
      <c r="H136" s="384"/>
    </row>
    <row r="137" spans="1:8" s="67" customFormat="1" ht="76.5" hidden="1">
      <c r="A137" s="407">
        <v>2300</v>
      </c>
      <c r="B137" s="79" t="s">
        <v>101</v>
      </c>
      <c r="C137" s="121">
        <v>0</v>
      </c>
      <c r="D137" s="122">
        <v>0</v>
      </c>
      <c r="E137" s="66" t="s">
        <v>75</v>
      </c>
      <c r="F137" s="382"/>
      <c r="G137" s="383"/>
      <c r="H137" s="384"/>
    </row>
    <row r="138" spans="1:8" ht="11.25" customHeight="1" hidden="1">
      <c r="A138" s="405"/>
      <c r="B138" s="63"/>
      <c r="C138" s="119"/>
      <c r="D138" s="120"/>
      <c r="E138" s="68" t="s">
        <v>403</v>
      </c>
      <c r="F138" s="373"/>
      <c r="G138" s="374"/>
      <c r="H138" s="375"/>
    </row>
    <row r="139" spans="1:8" ht="17.25" hidden="1">
      <c r="A139" s="406">
        <v>2310</v>
      </c>
      <c r="B139" s="79" t="s">
        <v>101</v>
      </c>
      <c r="C139" s="121">
        <v>1</v>
      </c>
      <c r="D139" s="122">
        <v>0</v>
      </c>
      <c r="E139" s="71" t="s">
        <v>467</v>
      </c>
      <c r="F139" s="382"/>
      <c r="G139" s="383"/>
      <c r="H139" s="384"/>
    </row>
    <row r="140" spans="1:8" s="72" customFormat="1" ht="11.25" customHeight="1" hidden="1">
      <c r="A140" s="406"/>
      <c r="B140" s="63"/>
      <c r="C140" s="121"/>
      <c r="D140" s="122"/>
      <c r="E140" s="68" t="s">
        <v>405</v>
      </c>
      <c r="F140" s="376"/>
      <c r="G140" s="377"/>
      <c r="H140" s="378"/>
    </row>
    <row r="141" spans="1:8" ht="17.25" hidden="1">
      <c r="A141" s="406">
        <v>2311</v>
      </c>
      <c r="B141" s="81" t="s">
        <v>101</v>
      </c>
      <c r="C141" s="123">
        <v>1</v>
      </c>
      <c r="D141" s="124">
        <v>1</v>
      </c>
      <c r="E141" s="68" t="s">
        <v>468</v>
      </c>
      <c r="F141" s="382"/>
      <c r="G141" s="383"/>
      <c r="H141" s="384"/>
    </row>
    <row r="142" spans="1:8" ht="40.5" hidden="1">
      <c r="A142" s="406"/>
      <c r="B142" s="73"/>
      <c r="C142" s="123"/>
      <c r="D142" s="124"/>
      <c r="E142" s="68" t="s">
        <v>422</v>
      </c>
      <c r="F142" s="382"/>
      <c r="G142" s="383"/>
      <c r="H142" s="384"/>
    </row>
    <row r="143" spans="1:8" ht="17.25" hidden="1">
      <c r="A143" s="406"/>
      <c r="B143" s="73"/>
      <c r="C143" s="123"/>
      <c r="D143" s="124"/>
      <c r="E143" s="68" t="s">
        <v>74</v>
      </c>
      <c r="F143" s="382"/>
      <c r="G143" s="383"/>
      <c r="H143" s="384"/>
    </row>
    <row r="144" spans="1:8" ht="17.25" hidden="1">
      <c r="A144" s="406"/>
      <c r="B144" s="73"/>
      <c r="C144" s="123"/>
      <c r="D144" s="124"/>
      <c r="E144" s="68" t="s">
        <v>74</v>
      </c>
      <c r="F144" s="382"/>
      <c r="G144" s="383"/>
      <c r="H144" s="384"/>
    </row>
    <row r="145" spans="1:8" ht="17.25" hidden="1">
      <c r="A145" s="406">
        <v>2312</v>
      </c>
      <c r="B145" s="81" t="s">
        <v>101</v>
      </c>
      <c r="C145" s="123">
        <v>1</v>
      </c>
      <c r="D145" s="124">
        <v>2</v>
      </c>
      <c r="E145" s="68" t="s">
        <v>469</v>
      </c>
      <c r="F145" s="382"/>
      <c r="G145" s="383"/>
      <c r="H145" s="384"/>
    </row>
    <row r="146" spans="1:8" ht="40.5" hidden="1">
      <c r="A146" s="406"/>
      <c r="B146" s="73"/>
      <c r="C146" s="123"/>
      <c r="D146" s="124"/>
      <c r="E146" s="68" t="s">
        <v>422</v>
      </c>
      <c r="F146" s="382"/>
      <c r="G146" s="383"/>
      <c r="H146" s="384"/>
    </row>
    <row r="147" spans="1:8" ht="17.25" hidden="1">
      <c r="A147" s="406"/>
      <c r="B147" s="73"/>
      <c r="C147" s="123"/>
      <c r="D147" s="124"/>
      <c r="E147" s="68" t="s">
        <v>74</v>
      </c>
      <c r="F147" s="382"/>
      <c r="G147" s="383"/>
      <c r="H147" s="384"/>
    </row>
    <row r="148" spans="1:8" ht="17.25" hidden="1">
      <c r="A148" s="406"/>
      <c r="B148" s="73"/>
      <c r="C148" s="123"/>
      <c r="D148" s="124"/>
      <c r="E148" s="68" t="s">
        <v>74</v>
      </c>
      <c r="F148" s="382"/>
      <c r="G148" s="383"/>
      <c r="H148" s="384"/>
    </row>
    <row r="149" spans="1:8" ht="17.25" hidden="1">
      <c r="A149" s="406">
        <v>2313</v>
      </c>
      <c r="B149" s="81" t="s">
        <v>101</v>
      </c>
      <c r="C149" s="123">
        <v>1</v>
      </c>
      <c r="D149" s="124">
        <v>3</v>
      </c>
      <c r="E149" s="68" t="s">
        <v>470</v>
      </c>
      <c r="F149" s="382"/>
      <c r="G149" s="383"/>
      <c r="H149" s="384"/>
    </row>
    <row r="150" spans="1:8" ht="40.5" hidden="1">
      <c r="A150" s="406"/>
      <c r="B150" s="73"/>
      <c r="C150" s="123"/>
      <c r="D150" s="124"/>
      <c r="E150" s="68" t="s">
        <v>422</v>
      </c>
      <c r="F150" s="382"/>
      <c r="G150" s="383"/>
      <c r="H150" s="384"/>
    </row>
    <row r="151" spans="1:8" ht="17.25" hidden="1">
      <c r="A151" s="406"/>
      <c r="B151" s="73"/>
      <c r="C151" s="123"/>
      <c r="D151" s="124"/>
      <c r="E151" s="68" t="s">
        <v>74</v>
      </c>
      <c r="F151" s="382"/>
      <c r="G151" s="383"/>
      <c r="H151" s="384"/>
    </row>
    <row r="152" spans="1:8" ht="17.25" hidden="1">
      <c r="A152" s="406"/>
      <c r="B152" s="73"/>
      <c r="C152" s="123"/>
      <c r="D152" s="124"/>
      <c r="E152" s="68" t="s">
        <v>74</v>
      </c>
      <c r="F152" s="382"/>
      <c r="G152" s="383"/>
      <c r="H152" s="384"/>
    </row>
    <row r="153" spans="1:8" ht="17.25" hidden="1">
      <c r="A153" s="406">
        <v>2320</v>
      </c>
      <c r="B153" s="79" t="s">
        <v>101</v>
      </c>
      <c r="C153" s="121">
        <v>2</v>
      </c>
      <c r="D153" s="122">
        <v>0</v>
      </c>
      <c r="E153" s="71" t="s">
        <v>471</v>
      </c>
      <c r="F153" s="382"/>
      <c r="G153" s="383"/>
      <c r="H153" s="384"/>
    </row>
    <row r="154" spans="1:8" s="72" customFormat="1" ht="10.5" customHeight="1" hidden="1">
      <c r="A154" s="406"/>
      <c r="B154" s="63"/>
      <c r="C154" s="121"/>
      <c r="D154" s="122"/>
      <c r="E154" s="68" t="s">
        <v>405</v>
      </c>
      <c r="F154" s="376"/>
      <c r="G154" s="377"/>
      <c r="H154" s="378"/>
    </row>
    <row r="155" spans="1:8" ht="17.25" hidden="1">
      <c r="A155" s="406">
        <v>2321</v>
      </c>
      <c r="B155" s="81" t="s">
        <v>101</v>
      </c>
      <c r="C155" s="123">
        <v>2</v>
      </c>
      <c r="D155" s="124">
        <v>1</v>
      </c>
      <c r="E155" s="68" t="s">
        <v>472</v>
      </c>
      <c r="F155" s="382"/>
      <c r="G155" s="383"/>
      <c r="H155" s="384"/>
    </row>
    <row r="156" spans="1:8" ht="40.5" hidden="1">
      <c r="A156" s="406"/>
      <c r="B156" s="73"/>
      <c r="C156" s="123"/>
      <c r="D156" s="124"/>
      <c r="E156" s="68" t="s">
        <v>422</v>
      </c>
      <c r="F156" s="382"/>
      <c r="G156" s="383"/>
      <c r="H156" s="384"/>
    </row>
    <row r="157" spans="1:8" ht="17.25" hidden="1">
      <c r="A157" s="406"/>
      <c r="B157" s="73"/>
      <c r="C157" s="123"/>
      <c r="D157" s="124"/>
      <c r="E157" s="68" t="s">
        <v>74</v>
      </c>
      <c r="F157" s="382"/>
      <c r="G157" s="383"/>
      <c r="H157" s="384"/>
    </row>
    <row r="158" spans="1:8" ht="17.25" hidden="1">
      <c r="A158" s="406"/>
      <c r="B158" s="73"/>
      <c r="C158" s="123"/>
      <c r="D158" s="124"/>
      <c r="E158" s="68" t="s">
        <v>74</v>
      </c>
      <c r="F158" s="382"/>
      <c r="G158" s="383"/>
      <c r="H158" s="384"/>
    </row>
    <row r="159" spans="1:8" ht="27" hidden="1">
      <c r="A159" s="406">
        <v>2330</v>
      </c>
      <c r="B159" s="79" t="s">
        <v>101</v>
      </c>
      <c r="C159" s="121">
        <v>3</v>
      </c>
      <c r="D159" s="122">
        <v>0</v>
      </c>
      <c r="E159" s="71" t="s">
        <v>473</v>
      </c>
      <c r="F159" s="382"/>
      <c r="G159" s="383"/>
      <c r="H159" s="384"/>
    </row>
    <row r="160" spans="1:8" s="72" customFormat="1" ht="10.5" customHeight="1" hidden="1">
      <c r="A160" s="406"/>
      <c r="B160" s="63"/>
      <c r="C160" s="121"/>
      <c r="D160" s="122"/>
      <c r="E160" s="68" t="s">
        <v>405</v>
      </c>
      <c r="F160" s="376"/>
      <c r="G160" s="377"/>
      <c r="H160" s="378"/>
    </row>
    <row r="161" spans="1:8" ht="17.25" hidden="1">
      <c r="A161" s="406">
        <v>2331</v>
      </c>
      <c r="B161" s="81" t="s">
        <v>101</v>
      </c>
      <c r="C161" s="123">
        <v>3</v>
      </c>
      <c r="D161" s="124">
        <v>1</v>
      </c>
      <c r="E161" s="68" t="s">
        <v>474</v>
      </c>
      <c r="F161" s="382"/>
      <c r="G161" s="383"/>
      <c r="H161" s="384"/>
    </row>
    <row r="162" spans="1:8" ht="40.5" hidden="1">
      <c r="A162" s="406"/>
      <c r="B162" s="73"/>
      <c r="C162" s="123"/>
      <c r="D162" s="124"/>
      <c r="E162" s="68" t="s">
        <v>422</v>
      </c>
      <c r="F162" s="382"/>
      <c r="G162" s="383"/>
      <c r="H162" s="384"/>
    </row>
    <row r="163" spans="1:8" ht="17.25" hidden="1">
      <c r="A163" s="406"/>
      <c r="B163" s="73"/>
      <c r="C163" s="123"/>
      <c r="D163" s="124"/>
      <c r="E163" s="68" t="s">
        <v>74</v>
      </c>
      <c r="F163" s="382"/>
      <c r="G163" s="383"/>
      <c r="H163" s="384"/>
    </row>
    <row r="164" spans="1:8" ht="17.25" hidden="1">
      <c r="A164" s="406"/>
      <c r="B164" s="73"/>
      <c r="C164" s="123"/>
      <c r="D164" s="124"/>
      <c r="E164" s="68" t="s">
        <v>74</v>
      </c>
      <c r="F164" s="382"/>
      <c r="G164" s="383"/>
      <c r="H164" s="384"/>
    </row>
    <row r="165" spans="1:8" ht="17.25" hidden="1">
      <c r="A165" s="406">
        <v>2332</v>
      </c>
      <c r="B165" s="81" t="s">
        <v>101</v>
      </c>
      <c r="C165" s="123">
        <v>3</v>
      </c>
      <c r="D165" s="124">
        <v>2</v>
      </c>
      <c r="E165" s="68" t="s">
        <v>475</v>
      </c>
      <c r="F165" s="382"/>
      <c r="G165" s="383"/>
      <c r="H165" s="384"/>
    </row>
    <row r="166" spans="1:8" ht="40.5" hidden="1">
      <c r="A166" s="406"/>
      <c r="B166" s="73"/>
      <c r="C166" s="123"/>
      <c r="D166" s="124"/>
      <c r="E166" s="68" t="s">
        <v>422</v>
      </c>
      <c r="F166" s="382"/>
      <c r="G166" s="383"/>
      <c r="H166" s="384"/>
    </row>
    <row r="167" spans="1:8" ht="17.25" hidden="1">
      <c r="A167" s="406"/>
      <c r="B167" s="73"/>
      <c r="C167" s="123"/>
      <c r="D167" s="124"/>
      <c r="E167" s="68" t="s">
        <v>74</v>
      </c>
      <c r="F167" s="382"/>
      <c r="G167" s="383"/>
      <c r="H167" s="384"/>
    </row>
    <row r="168" spans="1:8" ht="17.25" hidden="1">
      <c r="A168" s="406"/>
      <c r="B168" s="73"/>
      <c r="C168" s="123"/>
      <c r="D168" s="124"/>
      <c r="E168" s="68" t="s">
        <v>74</v>
      </c>
      <c r="F168" s="382"/>
      <c r="G168" s="383"/>
      <c r="H168" s="384"/>
    </row>
    <row r="169" spans="1:8" ht="17.25" hidden="1">
      <c r="A169" s="406">
        <v>2340</v>
      </c>
      <c r="B169" s="79" t="s">
        <v>101</v>
      </c>
      <c r="C169" s="121">
        <v>4</v>
      </c>
      <c r="D169" s="122">
        <v>0</v>
      </c>
      <c r="E169" s="71" t="s">
        <v>476</v>
      </c>
      <c r="F169" s="382"/>
      <c r="G169" s="383"/>
      <c r="H169" s="384"/>
    </row>
    <row r="170" spans="1:8" s="72" customFormat="1" ht="10.5" customHeight="1" hidden="1">
      <c r="A170" s="406"/>
      <c r="B170" s="63"/>
      <c r="C170" s="121"/>
      <c r="D170" s="122"/>
      <c r="E170" s="68" t="s">
        <v>405</v>
      </c>
      <c r="F170" s="376"/>
      <c r="G170" s="377"/>
      <c r="H170" s="378"/>
    </row>
    <row r="171" spans="1:8" ht="17.25" hidden="1">
      <c r="A171" s="406">
        <v>2341</v>
      </c>
      <c r="B171" s="81" t="s">
        <v>101</v>
      </c>
      <c r="C171" s="123">
        <v>4</v>
      </c>
      <c r="D171" s="124">
        <v>1</v>
      </c>
      <c r="E171" s="68" t="s">
        <v>476</v>
      </c>
      <c r="F171" s="382"/>
      <c r="G171" s="383"/>
      <c r="H171" s="384"/>
    </row>
    <row r="172" spans="1:8" ht="40.5" hidden="1">
      <c r="A172" s="406"/>
      <c r="B172" s="73"/>
      <c r="C172" s="123"/>
      <c r="D172" s="124"/>
      <c r="E172" s="68" t="s">
        <v>422</v>
      </c>
      <c r="F172" s="382"/>
      <c r="G172" s="383"/>
      <c r="H172" s="384"/>
    </row>
    <row r="173" spans="1:8" ht="17.25" hidden="1">
      <c r="A173" s="406"/>
      <c r="B173" s="73"/>
      <c r="C173" s="123"/>
      <c r="D173" s="124"/>
      <c r="E173" s="68" t="s">
        <v>74</v>
      </c>
      <c r="F173" s="382"/>
      <c r="G173" s="383"/>
      <c r="H173" s="384"/>
    </row>
    <row r="174" spans="1:8" ht="17.25" hidden="1">
      <c r="A174" s="406"/>
      <c r="B174" s="73"/>
      <c r="C174" s="123"/>
      <c r="D174" s="124"/>
      <c r="E174" s="68" t="s">
        <v>74</v>
      </c>
      <c r="F174" s="382"/>
      <c r="G174" s="383"/>
      <c r="H174" s="384"/>
    </row>
    <row r="175" spans="1:8" ht="17.25" hidden="1">
      <c r="A175" s="406">
        <v>2350</v>
      </c>
      <c r="B175" s="79" t="s">
        <v>101</v>
      </c>
      <c r="C175" s="121">
        <v>5</v>
      </c>
      <c r="D175" s="122">
        <v>0</v>
      </c>
      <c r="E175" s="71" t="s">
        <v>477</v>
      </c>
      <c r="F175" s="382"/>
      <c r="G175" s="383"/>
      <c r="H175" s="384"/>
    </row>
    <row r="176" spans="1:8" s="72" customFormat="1" ht="10.5" customHeight="1" hidden="1">
      <c r="A176" s="406"/>
      <c r="B176" s="63"/>
      <c r="C176" s="121"/>
      <c r="D176" s="122"/>
      <c r="E176" s="68" t="s">
        <v>405</v>
      </c>
      <c r="F176" s="376"/>
      <c r="G176" s="377"/>
      <c r="H176" s="378"/>
    </row>
    <row r="177" spans="1:8" ht="17.25" hidden="1">
      <c r="A177" s="406">
        <v>2351</v>
      </c>
      <c r="B177" s="81" t="s">
        <v>101</v>
      </c>
      <c r="C177" s="123">
        <v>5</v>
      </c>
      <c r="D177" s="124">
        <v>1</v>
      </c>
      <c r="E177" s="68" t="s">
        <v>478</v>
      </c>
      <c r="F177" s="382"/>
      <c r="G177" s="383"/>
      <c r="H177" s="384"/>
    </row>
    <row r="178" spans="1:8" ht="40.5" hidden="1">
      <c r="A178" s="406"/>
      <c r="B178" s="73"/>
      <c r="C178" s="123"/>
      <c r="D178" s="124"/>
      <c r="E178" s="68" t="s">
        <v>422</v>
      </c>
      <c r="F178" s="382"/>
      <c r="G178" s="383"/>
      <c r="H178" s="384"/>
    </row>
    <row r="179" spans="1:8" ht="17.25" hidden="1">
      <c r="A179" s="406"/>
      <c r="B179" s="73"/>
      <c r="C179" s="123"/>
      <c r="D179" s="124"/>
      <c r="E179" s="68" t="s">
        <v>74</v>
      </c>
      <c r="F179" s="382"/>
      <c r="G179" s="383"/>
      <c r="H179" s="384"/>
    </row>
    <row r="180" spans="1:8" ht="17.25" hidden="1">
      <c r="A180" s="406"/>
      <c r="B180" s="73"/>
      <c r="C180" s="123"/>
      <c r="D180" s="124"/>
      <c r="E180" s="68" t="s">
        <v>74</v>
      </c>
      <c r="F180" s="382"/>
      <c r="G180" s="383"/>
      <c r="H180" s="384"/>
    </row>
    <row r="181" spans="1:8" ht="33" customHeight="1" hidden="1">
      <c r="A181" s="406">
        <v>2360</v>
      </c>
      <c r="B181" s="79" t="s">
        <v>101</v>
      </c>
      <c r="C181" s="121">
        <v>6</v>
      </c>
      <c r="D181" s="122">
        <v>0</v>
      </c>
      <c r="E181" s="71" t="s">
        <v>479</v>
      </c>
      <c r="F181" s="382"/>
      <c r="G181" s="383"/>
      <c r="H181" s="384"/>
    </row>
    <row r="182" spans="1:8" s="72" customFormat="1" ht="10.5" customHeight="1" hidden="1">
      <c r="A182" s="406"/>
      <c r="B182" s="63"/>
      <c r="C182" s="121"/>
      <c r="D182" s="122"/>
      <c r="E182" s="68" t="s">
        <v>405</v>
      </c>
      <c r="F182" s="376"/>
      <c r="G182" s="377"/>
      <c r="H182" s="378"/>
    </row>
    <row r="183" spans="1:8" ht="27" hidden="1">
      <c r="A183" s="406">
        <v>2361</v>
      </c>
      <c r="B183" s="81" t="s">
        <v>101</v>
      </c>
      <c r="C183" s="123">
        <v>6</v>
      </c>
      <c r="D183" s="124">
        <v>1</v>
      </c>
      <c r="E183" s="68" t="s">
        <v>479</v>
      </c>
      <c r="F183" s="382"/>
      <c r="G183" s="383"/>
      <c r="H183" s="384"/>
    </row>
    <row r="184" spans="1:8" ht="40.5" hidden="1">
      <c r="A184" s="406"/>
      <c r="B184" s="73"/>
      <c r="C184" s="123"/>
      <c r="D184" s="124"/>
      <c r="E184" s="68" t="s">
        <v>422</v>
      </c>
      <c r="F184" s="382"/>
      <c r="G184" s="383"/>
      <c r="H184" s="384"/>
    </row>
    <row r="185" spans="1:8" ht="17.25" hidden="1">
      <c r="A185" s="406"/>
      <c r="B185" s="73"/>
      <c r="C185" s="123"/>
      <c r="D185" s="124"/>
      <c r="E185" s="68" t="s">
        <v>74</v>
      </c>
      <c r="F185" s="382"/>
      <c r="G185" s="383"/>
      <c r="H185" s="384"/>
    </row>
    <row r="186" spans="1:8" ht="17.25" hidden="1">
      <c r="A186" s="406"/>
      <c r="B186" s="73"/>
      <c r="C186" s="123"/>
      <c r="D186" s="124"/>
      <c r="E186" s="68" t="s">
        <v>74</v>
      </c>
      <c r="F186" s="382"/>
      <c r="G186" s="383"/>
      <c r="H186" s="384"/>
    </row>
    <row r="187" spans="1:8" ht="31.5" customHeight="1" hidden="1">
      <c r="A187" s="406">
        <v>2370</v>
      </c>
      <c r="B187" s="79" t="s">
        <v>101</v>
      </c>
      <c r="C187" s="121">
        <v>7</v>
      </c>
      <c r="D187" s="122">
        <v>0</v>
      </c>
      <c r="E187" s="71" t="s">
        <v>481</v>
      </c>
      <c r="F187" s="382"/>
      <c r="G187" s="383"/>
      <c r="H187" s="384"/>
    </row>
    <row r="188" spans="1:8" s="72" customFormat="1" ht="10.5" customHeight="1" hidden="1">
      <c r="A188" s="406"/>
      <c r="B188" s="63"/>
      <c r="C188" s="121"/>
      <c r="D188" s="122"/>
      <c r="E188" s="68" t="s">
        <v>405</v>
      </c>
      <c r="F188" s="376"/>
      <c r="G188" s="377"/>
      <c r="H188" s="378"/>
    </row>
    <row r="189" spans="1:8" ht="27" hidden="1">
      <c r="A189" s="406">
        <v>2371</v>
      </c>
      <c r="B189" s="81" t="s">
        <v>101</v>
      </c>
      <c r="C189" s="123">
        <v>7</v>
      </c>
      <c r="D189" s="124">
        <v>1</v>
      </c>
      <c r="E189" s="68" t="s">
        <v>481</v>
      </c>
      <c r="F189" s="382"/>
      <c r="G189" s="383"/>
      <c r="H189" s="384"/>
    </row>
    <row r="190" spans="1:8" ht="40.5" hidden="1">
      <c r="A190" s="406"/>
      <c r="B190" s="73"/>
      <c r="C190" s="123"/>
      <c r="D190" s="124"/>
      <c r="E190" s="68" t="s">
        <v>422</v>
      </c>
      <c r="F190" s="382"/>
      <c r="G190" s="383"/>
      <c r="H190" s="384"/>
    </row>
    <row r="191" spans="1:8" ht="17.25" hidden="1">
      <c r="A191" s="406"/>
      <c r="B191" s="73"/>
      <c r="C191" s="123"/>
      <c r="D191" s="124"/>
      <c r="E191" s="68" t="s">
        <v>74</v>
      </c>
      <c r="F191" s="382"/>
      <c r="G191" s="383"/>
      <c r="H191" s="384"/>
    </row>
    <row r="192" spans="1:8" ht="17.25" hidden="1">
      <c r="A192" s="406"/>
      <c r="B192" s="73"/>
      <c r="C192" s="123"/>
      <c r="D192" s="124"/>
      <c r="E192" s="68" t="s">
        <v>74</v>
      </c>
      <c r="F192" s="382"/>
      <c r="G192" s="383"/>
      <c r="H192" s="384"/>
    </row>
    <row r="193" spans="1:8" s="67" customFormat="1" ht="52.5" customHeight="1">
      <c r="A193" s="407">
        <v>2400</v>
      </c>
      <c r="B193" s="79" t="s">
        <v>102</v>
      </c>
      <c r="C193" s="121">
        <v>0</v>
      </c>
      <c r="D193" s="122">
        <v>0</v>
      </c>
      <c r="E193" s="80" t="s">
        <v>76</v>
      </c>
      <c r="F193" s="379">
        <f>+G193+H193</f>
        <v>401609000</v>
      </c>
      <c r="G193" s="380">
        <f>+G251</f>
        <v>0</v>
      </c>
      <c r="H193" s="381">
        <f>+H195+H205+H223+H237+H251+H285+H291+H309+H327</f>
        <v>401609000</v>
      </c>
    </row>
    <row r="194" spans="1:8" ht="15" customHeight="1" hidden="1">
      <c r="A194" s="405"/>
      <c r="B194" s="63"/>
      <c r="C194" s="119"/>
      <c r="D194" s="120"/>
      <c r="E194" s="68" t="s">
        <v>403</v>
      </c>
      <c r="F194" s="373"/>
      <c r="G194" s="374"/>
      <c r="H194" s="375"/>
    </row>
    <row r="195" spans="1:8" ht="36.75" customHeight="1" hidden="1">
      <c r="A195" s="406">
        <v>2410</v>
      </c>
      <c r="B195" s="79" t="s">
        <v>102</v>
      </c>
      <c r="C195" s="121">
        <v>1</v>
      </c>
      <c r="D195" s="122">
        <v>0</v>
      </c>
      <c r="E195" s="71" t="s">
        <v>482</v>
      </c>
      <c r="F195" s="382"/>
      <c r="G195" s="383"/>
      <c r="H195" s="384"/>
    </row>
    <row r="196" spans="1:8" s="72" customFormat="1" ht="10.5" customHeight="1" hidden="1">
      <c r="A196" s="406"/>
      <c r="B196" s="63"/>
      <c r="C196" s="121"/>
      <c r="D196" s="122"/>
      <c r="E196" s="68" t="s">
        <v>405</v>
      </c>
      <c r="F196" s="376"/>
      <c r="G196" s="377"/>
      <c r="H196" s="378"/>
    </row>
    <row r="197" spans="1:8" ht="32.25" customHeight="1" hidden="1">
      <c r="A197" s="406">
        <v>2411</v>
      </c>
      <c r="B197" s="81" t="s">
        <v>102</v>
      </c>
      <c r="C197" s="123">
        <v>1</v>
      </c>
      <c r="D197" s="124">
        <v>1</v>
      </c>
      <c r="E197" s="68" t="s">
        <v>483</v>
      </c>
      <c r="F197" s="382"/>
      <c r="G197" s="383"/>
      <c r="H197" s="384"/>
    </row>
    <row r="198" spans="1:8" ht="40.5" hidden="1">
      <c r="A198" s="406"/>
      <c r="B198" s="73"/>
      <c r="C198" s="123"/>
      <c r="D198" s="124"/>
      <c r="E198" s="68" t="s">
        <v>422</v>
      </c>
      <c r="F198" s="382"/>
      <c r="G198" s="383"/>
      <c r="H198" s="384"/>
    </row>
    <row r="199" spans="1:8" ht="17.25" hidden="1">
      <c r="A199" s="406"/>
      <c r="B199" s="73"/>
      <c r="C199" s="123"/>
      <c r="D199" s="124"/>
      <c r="E199" s="68" t="s">
        <v>74</v>
      </c>
      <c r="F199" s="382"/>
      <c r="G199" s="383"/>
      <c r="H199" s="384"/>
    </row>
    <row r="200" spans="1:8" ht="17.25" hidden="1">
      <c r="A200" s="406"/>
      <c r="B200" s="73"/>
      <c r="C200" s="123"/>
      <c r="D200" s="124"/>
      <c r="E200" s="68" t="s">
        <v>74</v>
      </c>
      <c r="F200" s="382"/>
      <c r="G200" s="383"/>
      <c r="H200" s="384"/>
    </row>
    <row r="201" spans="1:8" ht="27" hidden="1">
      <c r="A201" s="406">
        <v>2412</v>
      </c>
      <c r="B201" s="81" t="s">
        <v>102</v>
      </c>
      <c r="C201" s="123">
        <v>1</v>
      </c>
      <c r="D201" s="124">
        <v>2</v>
      </c>
      <c r="E201" s="68" t="s">
        <v>484</v>
      </c>
      <c r="F201" s="382"/>
      <c r="G201" s="383"/>
      <c r="H201" s="384"/>
    </row>
    <row r="202" spans="1:8" ht="40.5" hidden="1">
      <c r="A202" s="406"/>
      <c r="B202" s="73"/>
      <c r="C202" s="123"/>
      <c r="D202" s="124"/>
      <c r="E202" s="68" t="s">
        <v>422</v>
      </c>
      <c r="F202" s="382"/>
      <c r="G202" s="383"/>
      <c r="H202" s="384"/>
    </row>
    <row r="203" spans="1:8" ht="17.25" hidden="1">
      <c r="A203" s="406"/>
      <c r="B203" s="73"/>
      <c r="C203" s="123"/>
      <c r="D203" s="124"/>
      <c r="E203" s="68" t="s">
        <v>74</v>
      </c>
      <c r="F203" s="382"/>
      <c r="G203" s="383"/>
      <c r="H203" s="384"/>
    </row>
    <row r="204" spans="1:8" ht="17.25" hidden="1">
      <c r="A204" s="406"/>
      <c r="B204" s="73"/>
      <c r="C204" s="123"/>
      <c r="D204" s="124"/>
      <c r="E204" s="68" t="s">
        <v>74</v>
      </c>
      <c r="F204" s="382"/>
      <c r="G204" s="383"/>
      <c r="H204" s="384"/>
    </row>
    <row r="205" spans="1:8" ht="33" customHeight="1" hidden="1">
      <c r="A205" s="406">
        <v>2420</v>
      </c>
      <c r="B205" s="79" t="s">
        <v>102</v>
      </c>
      <c r="C205" s="121">
        <v>2</v>
      </c>
      <c r="D205" s="122">
        <v>0</v>
      </c>
      <c r="E205" s="71" t="s">
        <v>485</v>
      </c>
      <c r="F205" s="382"/>
      <c r="G205" s="383"/>
      <c r="H205" s="384"/>
    </row>
    <row r="206" spans="1:8" s="72" customFormat="1" ht="10.5" customHeight="1" hidden="1">
      <c r="A206" s="406"/>
      <c r="B206" s="63"/>
      <c r="C206" s="121"/>
      <c r="D206" s="122"/>
      <c r="E206" s="68" t="s">
        <v>405</v>
      </c>
      <c r="F206" s="376"/>
      <c r="G206" s="377"/>
      <c r="H206" s="378"/>
    </row>
    <row r="207" spans="1:8" ht="17.25" hidden="1">
      <c r="A207" s="406">
        <v>2421</v>
      </c>
      <c r="B207" s="81" t="s">
        <v>102</v>
      </c>
      <c r="C207" s="123">
        <v>2</v>
      </c>
      <c r="D207" s="124">
        <v>1</v>
      </c>
      <c r="E207" s="68" t="s">
        <v>486</v>
      </c>
      <c r="F207" s="382"/>
      <c r="G207" s="383"/>
      <c r="H207" s="384"/>
    </row>
    <row r="208" spans="1:8" ht="40.5" hidden="1">
      <c r="A208" s="406"/>
      <c r="B208" s="73"/>
      <c r="C208" s="123"/>
      <c r="D208" s="124"/>
      <c r="E208" s="68" t="s">
        <v>422</v>
      </c>
      <c r="F208" s="382"/>
      <c r="G208" s="383"/>
      <c r="H208" s="384"/>
    </row>
    <row r="209" spans="1:8" ht="17.25" hidden="1">
      <c r="A209" s="406"/>
      <c r="B209" s="73"/>
      <c r="C209" s="123"/>
      <c r="D209" s="124"/>
      <c r="E209" s="68" t="s">
        <v>74</v>
      </c>
      <c r="F209" s="382"/>
      <c r="G209" s="383"/>
      <c r="H209" s="384"/>
    </row>
    <row r="210" spans="1:8" ht="17.25" hidden="1">
      <c r="A210" s="406"/>
      <c r="B210" s="73"/>
      <c r="C210" s="123"/>
      <c r="D210" s="124"/>
      <c r="E210" s="68" t="s">
        <v>74</v>
      </c>
      <c r="F210" s="382"/>
      <c r="G210" s="383"/>
      <c r="H210" s="384"/>
    </row>
    <row r="211" spans="1:8" ht="17.25" hidden="1">
      <c r="A211" s="406">
        <v>2422</v>
      </c>
      <c r="B211" s="81" t="s">
        <v>102</v>
      </c>
      <c r="C211" s="123">
        <v>2</v>
      </c>
      <c r="D211" s="124">
        <v>2</v>
      </c>
      <c r="E211" s="68" t="s">
        <v>487</v>
      </c>
      <c r="F211" s="382"/>
      <c r="G211" s="383"/>
      <c r="H211" s="384"/>
    </row>
    <row r="212" spans="1:8" ht="40.5" hidden="1">
      <c r="A212" s="406"/>
      <c r="B212" s="73"/>
      <c r="C212" s="123"/>
      <c r="D212" s="124"/>
      <c r="E212" s="68" t="s">
        <v>422</v>
      </c>
      <c r="F212" s="382"/>
      <c r="G212" s="383"/>
      <c r="H212" s="384"/>
    </row>
    <row r="213" spans="1:8" ht="17.25" hidden="1">
      <c r="A213" s="406"/>
      <c r="B213" s="73"/>
      <c r="C213" s="123"/>
      <c r="D213" s="124"/>
      <c r="E213" s="68" t="s">
        <v>74</v>
      </c>
      <c r="F213" s="382"/>
      <c r="G213" s="383"/>
      <c r="H213" s="384"/>
    </row>
    <row r="214" spans="1:8" ht="17.25" hidden="1">
      <c r="A214" s="406"/>
      <c r="B214" s="73"/>
      <c r="C214" s="123"/>
      <c r="D214" s="124"/>
      <c r="E214" s="68" t="s">
        <v>74</v>
      </c>
      <c r="F214" s="382"/>
      <c r="G214" s="383"/>
      <c r="H214" s="384"/>
    </row>
    <row r="215" spans="1:8" ht="17.25" hidden="1">
      <c r="A215" s="406">
        <v>2423</v>
      </c>
      <c r="B215" s="81" t="s">
        <v>102</v>
      </c>
      <c r="C215" s="123">
        <v>2</v>
      </c>
      <c r="D215" s="124">
        <v>3</v>
      </c>
      <c r="E215" s="68" t="s">
        <v>488</v>
      </c>
      <c r="F215" s="382"/>
      <c r="G215" s="383"/>
      <c r="H215" s="384"/>
    </row>
    <row r="216" spans="1:8" ht="40.5" hidden="1">
      <c r="A216" s="406"/>
      <c r="B216" s="73"/>
      <c r="C216" s="123"/>
      <c r="D216" s="124"/>
      <c r="E216" s="68" t="s">
        <v>422</v>
      </c>
      <c r="F216" s="382"/>
      <c r="G216" s="383"/>
      <c r="H216" s="384"/>
    </row>
    <row r="217" spans="1:8" ht="17.25" hidden="1">
      <c r="A217" s="406"/>
      <c r="B217" s="73"/>
      <c r="C217" s="123"/>
      <c r="D217" s="124"/>
      <c r="E217" s="68" t="s">
        <v>74</v>
      </c>
      <c r="F217" s="382"/>
      <c r="G217" s="383"/>
      <c r="H217" s="384"/>
    </row>
    <row r="218" spans="1:8" ht="17.25" hidden="1">
      <c r="A218" s="406"/>
      <c r="B218" s="73"/>
      <c r="C218" s="123"/>
      <c r="D218" s="124"/>
      <c r="E218" s="68" t="s">
        <v>74</v>
      </c>
      <c r="F218" s="382"/>
      <c r="G218" s="383"/>
      <c r="H218" s="384"/>
    </row>
    <row r="219" spans="1:8" ht="17.25" hidden="1">
      <c r="A219" s="406">
        <v>2424</v>
      </c>
      <c r="B219" s="81" t="s">
        <v>102</v>
      </c>
      <c r="C219" s="123">
        <v>2</v>
      </c>
      <c r="D219" s="124">
        <v>4</v>
      </c>
      <c r="E219" s="68" t="s">
        <v>489</v>
      </c>
      <c r="F219" s="382"/>
      <c r="G219" s="383"/>
      <c r="H219" s="384"/>
    </row>
    <row r="220" spans="1:8" ht="40.5" hidden="1">
      <c r="A220" s="406"/>
      <c r="B220" s="73"/>
      <c r="C220" s="123"/>
      <c r="D220" s="124"/>
      <c r="E220" s="68" t="s">
        <v>422</v>
      </c>
      <c r="F220" s="382"/>
      <c r="G220" s="383"/>
      <c r="H220" s="384"/>
    </row>
    <row r="221" spans="1:8" ht="17.25" hidden="1">
      <c r="A221" s="406"/>
      <c r="B221" s="73"/>
      <c r="C221" s="123"/>
      <c r="D221" s="124"/>
      <c r="E221" s="68" t="s">
        <v>74</v>
      </c>
      <c r="F221" s="382"/>
      <c r="G221" s="383"/>
      <c r="H221" s="384"/>
    </row>
    <row r="222" spans="1:8" ht="17.25" hidden="1">
      <c r="A222" s="406"/>
      <c r="B222" s="73"/>
      <c r="C222" s="123"/>
      <c r="D222" s="124"/>
      <c r="E222" s="68" t="s">
        <v>74</v>
      </c>
      <c r="F222" s="382"/>
      <c r="G222" s="383"/>
      <c r="H222" s="384"/>
    </row>
    <row r="223" spans="1:8" ht="17.25" hidden="1">
      <c r="A223" s="406">
        <v>2430</v>
      </c>
      <c r="B223" s="79" t="s">
        <v>102</v>
      </c>
      <c r="C223" s="121">
        <v>3</v>
      </c>
      <c r="D223" s="122">
        <v>0</v>
      </c>
      <c r="E223" s="71" t="s">
        <v>490</v>
      </c>
      <c r="F223" s="382"/>
      <c r="G223" s="383"/>
      <c r="H223" s="384"/>
    </row>
    <row r="224" spans="1:8" s="72" customFormat="1" ht="10.5" customHeight="1" hidden="1">
      <c r="A224" s="406"/>
      <c r="B224" s="63"/>
      <c r="C224" s="121"/>
      <c r="D224" s="122"/>
      <c r="E224" s="68" t="s">
        <v>405</v>
      </c>
      <c r="F224" s="376"/>
      <c r="G224" s="377"/>
      <c r="H224" s="378"/>
    </row>
    <row r="225" spans="1:8" ht="17.25" hidden="1">
      <c r="A225" s="406">
        <v>2431</v>
      </c>
      <c r="B225" s="81" t="s">
        <v>102</v>
      </c>
      <c r="C225" s="123">
        <v>3</v>
      </c>
      <c r="D225" s="124">
        <v>1</v>
      </c>
      <c r="E225" s="68" t="s">
        <v>491</v>
      </c>
      <c r="F225" s="382"/>
      <c r="G225" s="383"/>
      <c r="H225" s="384"/>
    </row>
    <row r="226" spans="1:8" ht="40.5" hidden="1">
      <c r="A226" s="406"/>
      <c r="B226" s="73"/>
      <c r="C226" s="123"/>
      <c r="D226" s="124"/>
      <c r="E226" s="68" t="s">
        <v>422</v>
      </c>
      <c r="F226" s="382"/>
      <c r="G226" s="383"/>
      <c r="H226" s="384"/>
    </row>
    <row r="227" spans="1:8" ht="17.25" hidden="1">
      <c r="A227" s="406"/>
      <c r="B227" s="73"/>
      <c r="C227" s="123"/>
      <c r="D227" s="124"/>
      <c r="E227" s="68" t="s">
        <v>74</v>
      </c>
      <c r="F227" s="382"/>
      <c r="G227" s="383"/>
      <c r="H227" s="384"/>
    </row>
    <row r="228" spans="1:8" ht="17.25" hidden="1">
      <c r="A228" s="406"/>
      <c r="B228" s="73"/>
      <c r="C228" s="123"/>
      <c r="D228" s="124"/>
      <c r="E228" s="68" t="s">
        <v>74</v>
      </c>
      <c r="F228" s="382"/>
      <c r="G228" s="383"/>
      <c r="H228" s="384"/>
    </row>
    <row r="229" spans="1:8" ht="17.25" hidden="1">
      <c r="A229" s="406">
        <v>2432</v>
      </c>
      <c r="B229" s="81" t="s">
        <v>102</v>
      </c>
      <c r="C229" s="123">
        <v>3</v>
      </c>
      <c r="D229" s="124">
        <v>2</v>
      </c>
      <c r="E229" s="68" t="s">
        <v>492</v>
      </c>
      <c r="F229" s="382"/>
      <c r="G229" s="383"/>
      <c r="H229" s="384"/>
    </row>
    <row r="230" spans="1:8" ht="40.5" hidden="1">
      <c r="A230" s="406"/>
      <c r="B230" s="73"/>
      <c r="C230" s="123"/>
      <c r="D230" s="124"/>
      <c r="E230" s="68" t="s">
        <v>422</v>
      </c>
      <c r="F230" s="382"/>
      <c r="G230" s="383"/>
      <c r="H230" s="384"/>
    </row>
    <row r="231" spans="1:8" ht="17.25" hidden="1">
      <c r="A231" s="406"/>
      <c r="B231" s="73"/>
      <c r="C231" s="123"/>
      <c r="D231" s="124"/>
      <c r="E231" s="68" t="s">
        <v>74</v>
      </c>
      <c r="F231" s="382"/>
      <c r="G231" s="383"/>
      <c r="H231" s="384"/>
    </row>
    <row r="232" spans="1:8" ht="17.25" hidden="1">
      <c r="A232" s="406"/>
      <c r="B232" s="73"/>
      <c r="C232" s="123"/>
      <c r="D232" s="124"/>
      <c r="E232" s="68" t="s">
        <v>74</v>
      </c>
      <c r="F232" s="382"/>
      <c r="G232" s="383"/>
      <c r="H232" s="384"/>
    </row>
    <row r="233" spans="1:8" ht="17.25" hidden="1">
      <c r="A233" s="406">
        <v>2433</v>
      </c>
      <c r="B233" s="81" t="s">
        <v>102</v>
      </c>
      <c r="C233" s="123">
        <v>3</v>
      </c>
      <c r="D233" s="124">
        <v>3</v>
      </c>
      <c r="E233" s="68" t="s">
        <v>493</v>
      </c>
      <c r="F233" s="382"/>
      <c r="G233" s="383"/>
      <c r="H233" s="384"/>
    </row>
    <row r="234" spans="1:8" ht="40.5" hidden="1">
      <c r="A234" s="406"/>
      <c r="B234" s="73"/>
      <c r="C234" s="123"/>
      <c r="D234" s="124"/>
      <c r="E234" s="68" t="s">
        <v>422</v>
      </c>
      <c r="F234" s="382"/>
      <c r="G234" s="383"/>
      <c r="H234" s="384"/>
    </row>
    <row r="235" spans="1:8" ht="17.25" hidden="1">
      <c r="A235" s="406"/>
      <c r="B235" s="73"/>
      <c r="C235" s="123"/>
      <c r="D235" s="124"/>
      <c r="E235" s="68" t="s">
        <v>74</v>
      </c>
      <c r="F235" s="382"/>
      <c r="G235" s="383"/>
      <c r="H235" s="384"/>
    </row>
    <row r="236" spans="1:8" ht="17.25" hidden="1">
      <c r="A236" s="406"/>
      <c r="B236" s="73"/>
      <c r="C236" s="123"/>
      <c r="D236" s="124"/>
      <c r="E236" s="68" t="s">
        <v>74</v>
      </c>
      <c r="F236" s="382"/>
      <c r="G236" s="383"/>
      <c r="H236" s="384"/>
    </row>
    <row r="237" spans="1:8" ht="33.75" customHeight="1" hidden="1">
      <c r="A237" s="406">
        <v>2440</v>
      </c>
      <c r="B237" s="79" t="s">
        <v>102</v>
      </c>
      <c r="C237" s="121">
        <v>4</v>
      </c>
      <c r="D237" s="122">
        <v>0</v>
      </c>
      <c r="E237" s="71" t="s">
        <v>497</v>
      </c>
      <c r="F237" s="382"/>
      <c r="G237" s="383"/>
      <c r="H237" s="384"/>
    </row>
    <row r="238" spans="1:8" s="72" customFormat="1" ht="10.5" customHeight="1" hidden="1">
      <c r="A238" s="406"/>
      <c r="B238" s="63"/>
      <c r="C238" s="121"/>
      <c r="D238" s="122"/>
      <c r="E238" s="68" t="s">
        <v>405</v>
      </c>
      <c r="F238" s="376"/>
      <c r="G238" s="377"/>
      <c r="H238" s="378"/>
    </row>
    <row r="239" spans="1:8" ht="34.5" customHeight="1" hidden="1">
      <c r="A239" s="406">
        <v>2441</v>
      </c>
      <c r="B239" s="81" t="s">
        <v>102</v>
      </c>
      <c r="C239" s="123">
        <v>4</v>
      </c>
      <c r="D239" s="124">
        <v>1</v>
      </c>
      <c r="E239" s="68" t="s">
        <v>498</v>
      </c>
      <c r="F239" s="382"/>
      <c r="G239" s="383"/>
      <c r="H239" s="384"/>
    </row>
    <row r="240" spans="1:8" ht="40.5" hidden="1">
      <c r="A240" s="406"/>
      <c r="B240" s="73"/>
      <c r="C240" s="123"/>
      <c r="D240" s="124"/>
      <c r="E240" s="68" t="s">
        <v>422</v>
      </c>
      <c r="F240" s="382"/>
      <c r="G240" s="383"/>
      <c r="H240" s="384"/>
    </row>
    <row r="241" spans="1:8" ht="17.25" hidden="1">
      <c r="A241" s="406"/>
      <c r="B241" s="73"/>
      <c r="C241" s="123"/>
      <c r="D241" s="124"/>
      <c r="E241" s="68" t="s">
        <v>74</v>
      </c>
      <c r="F241" s="382"/>
      <c r="G241" s="383"/>
      <c r="H241" s="384"/>
    </row>
    <row r="242" spans="1:8" ht="17.25" hidden="1">
      <c r="A242" s="406"/>
      <c r="B242" s="73"/>
      <c r="C242" s="123"/>
      <c r="D242" s="124"/>
      <c r="E242" s="68" t="s">
        <v>74</v>
      </c>
      <c r="F242" s="382"/>
      <c r="G242" s="383"/>
      <c r="H242" s="384"/>
    </row>
    <row r="243" spans="1:8" ht="17.25" hidden="1">
      <c r="A243" s="406">
        <v>2442</v>
      </c>
      <c r="B243" s="81" t="s">
        <v>102</v>
      </c>
      <c r="C243" s="123">
        <v>4</v>
      </c>
      <c r="D243" s="124">
        <v>2</v>
      </c>
      <c r="E243" s="68" t="s">
        <v>499</v>
      </c>
      <c r="F243" s="382"/>
      <c r="G243" s="383"/>
      <c r="H243" s="384"/>
    </row>
    <row r="244" spans="1:8" ht="40.5" hidden="1">
      <c r="A244" s="406"/>
      <c r="B244" s="73"/>
      <c r="C244" s="123"/>
      <c r="D244" s="124"/>
      <c r="E244" s="68" t="s">
        <v>422</v>
      </c>
      <c r="F244" s="382"/>
      <c r="G244" s="383"/>
      <c r="H244" s="384"/>
    </row>
    <row r="245" spans="1:8" ht="17.25" hidden="1">
      <c r="A245" s="406"/>
      <c r="B245" s="73"/>
      <c r="C245" s="123"/>
      <c r="D245" s="124"/>
      <c r="E245" s="68" t="s">
        <v>74</v>
      </c>
      <c r="F245" s="382"/>
      <c r="G245" s="383"/>
      <c r="H245" s="384"/>
    </row>
    <row r="246" spans="1:8" ht="17.25" hidden="1">
      <c r="A246" s="406"/>
      <c r="B246" s="73"/>
      <c r="C246" s="123"/>
      <c r="D246" s="124"/>
      <c r="E246" s="68" t="s">
        <v>74</v>
      </c>
      <c r="F246" s="382"/>
      <c r="G246" s="383"/>
      <c r="H246" s="384"/>
    </row>
    <row r="247" spans="1:8" ht="17.25" hidden="1">
      <c r="A247" s="406">
        <v>2443</v>
      </c>
      <c r="B247" s="81" t="s">
        <v>102</v>
      </c>
      <c r="C247" s="123">
        <v>4</v>
      </c>
      <c r="D247" s="124">
        <v>3</v>
      </c>
      <c r="E247" s="68" t="s">
        <v>500</v>
      </c>
      <c r="F247" s="382"/>
      <c r="G247" s="383"/>
      <c r="H247" s="384"/>
    </row>
    <row r="248" spans="1:8" ht="40.5" hidden="1">
      <c r="A248" s="406"/>
      <c r="B248" s="73"/>
      <c r="C248" s="123"/>
      <c r="D248" s="124"/>
      <c r="E248" s="68" t="s">
        <v>422</v>
      </c>
      <c r="F248" s="382"/>
      <c r="G248" s="383"/>
      <c r="H248" s="384"/>
    </row>
    <row r="249" spans="1:8" ht="17.25" hidden="1">
      <c r="A249" s="406"/>
      <c r="B249" s="73"/>
      <c r="C249" s="123"/>
      <c r="D249" s="124"/>
      <c r="E249" s="68" t="s">
        <v>74</v>
      </c>
      <c r="F249" s="382"/>
      <c r="G249" s="383"/>
      <c r="H249" s="384"/>
    </row>
    <row r="250" spans="1:8" ht="17.25" hidden="1">
      <c r="A250" s="406"/>
      <c r="B250" s="73"/>
      <c r="C250" s="123"/>
      <c r="D250" s="124"/>
      <c r="E250" s="68" t="s">
        <v>74</v>
      </c>
      <c r="F250" s="382"/>
      <c r="G250" s="383"/>
      <c r="H250" s="384"/>
    </row>
    <row r="251" spans="1:8" ht="17.25">
      <c r="A251" s="406">
        <v>2450</v>
      </c>
      <c r="B251" s="79" t="s">
        <v>102</v>
      </c>
      <c r="C251" s="121">
        <v>5</v>
      </c>
      <c r="D251" s="122">
        <v>0</v>
      </c>
      <c r="E251" s="71" t="s">
        <v>501</v>
      </c>
      <c r="F251" s="379">
        <f>+G251+H251</f>
        <v>401609000</v>
      </c>
      <c r="G251" s="380">
        <f>+G253</f>
        <v>0</v>
      </c>
      <c r="H251" s="381">
        <f>+H253+H264</f>
        <v>401609000</v>
      </c>
    </row>
    <row r="252" spans="1:8" s="72" customFormat="1" ht="17.25">
      <c r="A252" s="406"/>
      <c r="B252" s="63"/>
      <c r="C252" s="121"/>
      <c r="D252" s="122"/>
      <c r="E252" s="68" t="s">
        <v>405</v>
      </c>
      <c r="F252" s="376"/>
      <c r="G252" s="377"/>
      <c r="H252" s="378"/>
    </row>
    <row r="253" spans="1:8" ht="21.75" customHeight="1" hidden="1">
      <c r="A253" s="406">
        <v>2451</v>
      </c>
      <c r="B253" s="81" t="s">
        <v>102</v>
      </c>
      <c r="C253" s="123">
        <v>5</v>
      </c>
      <c r="D253" s="124">
        <v>1</v>
      </c>
      <c r="E253" s="68" t="s">
        <v>502</v>
      </c>
      <c r="F253" s="379">
        <f>+G253+H253</f>
        <v>0</v>
      </c>
      <c r="G253" s="380">
        <f>+G255+G256+G257</f>
        <v>0</v>
      </c>
      <c r="H253" s="381">
        <f>+H260+H262+H263</f>
        <v>0</v>
      </c>
    </row>
    <row r="254" spans="1:8" ht="40.5" hidden="1">
      <c r="A254" s="406"/>
      <c r="B254" s="73"/>
      <c r="C254" s="123"/>
      <c r="D254" s="124"/>
      <c r="E254" s="68" t="s">
        <v>422</v>
      </c>
      <c r="F254" s="382"/>
      <c r="G254" s="383"/>
      <c r="H254" s="384"/>
    </row>
    <row r="255" spans="1:8" ht="17.25" hidden="1">
      <c r="A255" s="406"/>
      <c r="B255" s="73"/>
      <c r="C255" s="123"/>
      <c r="D255" s="124"/>
      <c r="E255" s="254" t="s">
        <v>709</v>
      </c>
      <c r="F255" s="382">
        <f>+G255</f>
        <v>0</v>
      </c>
      <c r="G255" s="383"/>
      <c r="H255" s="384"/>
    </row>
    <row r="256" spans="1:8" ht="25.5" customHeight="1" hidden="1">
      <c r="A256" s="406"/>
      <c r="B256" s="73"/>
      <c r="C256" s="123"/>
      <c r="D256" s="124"/>
      <c r="E256" s="254" t="s">
        <v>747</v>
      </c>
      <c r="F256" s="382">
        <f>+G256</f>
        <v>0</v>
      </c>
      <c r="G256" s="383"/>
      <c r="H256" s="384"/>
    </row>
    <row r="257" spans="1:8" ht="17.25" hidden="1">
      <c r="A257" s="406"/>
      <c r="B257" s="73"/>
      <c r="C257" s="123"/>
      <c r="D257" s="124"/>
      <c r="E257" s="254" t="s">
        <v>702</v>
      </c>
      <c r="F257" s="382">
        <f>+G257</f>
        <v>0</v>
      </c>
      <c r="G257" s="383"/>
      <c r="H257" s="384"/>
    </row>
    <row r="258" spans="1:8" ht="17.25" hidden="1">
      <c r="A258" s="406"/>
      <c r="B258" s="73"/>
      <c r="C258" s="123"/>
      <c r="D258" s="124"/>
      <c r="E258" s="254"/>
      <c r="F258" s="382"/>
      <c r="G258" s="383"/>
      <c r="H258" s="384"/>
    </row>
    <row r="259" spans="1:8" ht="17.25" hidden="1">
      <c r="A259" s="406"/>
      <c r="B259" s="73"/>
      <c r="C259" s="123"/>
      <c r="D259" s="124"/>
      <c r="E259" s="68"/>
      <c r="F259" s="382">
        <f>+H259</f>
        <v>0</v>
      </c>
      <c r="G259" s="383"/>
      <c r="H259" s="384"/>
    </row>
    <row r="260" spans="1:8" ht="17.25" hidden="1">
      <c r="A260" s="406"/>
      <c r="B260" s="73"/>
      <c r="C260" s="123"/>
      <c r="D260" s="124"/>
      <c r="E260" s="254" t="s">
        <v>710</v>
      </c>
      <c r="F260" s="382">
        <f>+H260</f>
        <v>0</v>
      </c>
      <c r="G260" s="383"/>
      <c r="H260" s="384"/>
    </row>
    <row r="261" spans="1:8" ht="17.25" hidden="1">
      <c r="A261" s="406"/>
      <c r="B261" s="73"/>
      <c r="C261" s="123"/>
      <c r="D261" s="124"/>
      <c r="E261" s="254" t="s">
        <v>710</v>
      </c>
      <c r="F261" s="382"/>
      <c r="G261" s="383"/>
      <c r="H261" s="384"/>
    </row>
    <row r="262" spans="1:8" ht="17.25" hidden="1">
      <c r="A262" s="406"/>
      <c r="B262" s="73"/>
      <c r="C262" s="123"/>
      <c r="D262" s="124"/>
      <c r="E262" s="254" t="s">
        <v>708</v>
      </c>
      <c r="F262" s="382">
        <f>+G262+H262</f>
        <v>0</v>
      </c>
      <c r="G262" s="383"/>
      <c r="H262" s="384">
        <v>0</v>
      </c>
    </row>
    <row r="263" spans="1:8" ht="17.25" hidden="1">
      <c r="A263" s="406"/>
      <c r="B263" s="73"/>
      <c r="C263" s="123"/>
      <c r="D263" s="124"/>
      <c r="E263" s="254" t="s">
        <v>748</v>
      </c>
      <c r="F263" s="382">
        <f>+H263</f>
        <v>0</v>
      </c>
      <c r="G263" s="383"/>
      <c r="H263" s="384">
        <v>0</v>
      </c>
    </row>
    <row r="264" spans="1:8" ht="21.75" customHeight="1">
      <c r="A264" s="406">
        <v>2451</v>
      </c>
      <c r="B264" s="81" t="s">
        <v>102</v>
      </c>
      <c r="C264" s="123">
        <v>5</v>
      </c>
      <c r="D264" s="124">
        <v>1</v>
      </c>
      <c r="E264" s="398" t="s">
        <v>757</v>
      </c>
      <c r="F264" s="379">
        <f>+G264+H264</f>
        <v>401609000</v>
      </c>
      <c r="G264" s="380"/>
      <c r="H264" s="381">
        <f>+H266+H267+H268</f>
        <v>401609000</v>
      </c>
    </row>
    <row r="265" spans="1:8" ht="40.5">
      <c r="A265" s="406"/>
      <c r="B265" s="73"/>
      <c r="C265" s="123"/>
      <c r="D265" s="124"/>
      <c r="E265" s="68" t="s">
        <v>422</v>
      </c>
      <c r="F265" s="382"/>
      <c r="G265" s="383"/>
      <c r="H265" s="384"/>
    </row>
    <row r="266" spans="1:8" ht="17.25">
      <c r="A266" s="406"/>
      <c r="B266" s="73"/>
      <c r="C266" s="123"/>
      <c r="D266" s="124"/>
      <c r="E266" s="254" t="s">
        <v>710</v>
      </c>
      <c r="F266" s="382">
        <f>+H266</f>
        <v>396000000</v>
      </c>
      <c r="G266" s="383"/>
      <c r="H266" s="384">
        <v>396000000</v>
      </c>
    </row>
    <row r="267" spans="1:8" ht="17.25">
      <c r="A267" s="406"/>
      <c r="B267" s="73"/>
      <c r="C267" s="123"/>
      <c r="D267" s="124"/>
      <c r="E267" s="254" t="s">
        <v>748</v>
      </c>
      <c r="F267" s="382">
        <f>+G267+H267</f>
        <v>5609000</v>
      </c>
      <c r="G267" s="383"/>
      <c r="H267" s="384">
        <v>5609000</v>
      </c>
    </row>
    <row r="268" spans="1:8" ht="17.25" hidden="1">
      <c r="A268" s="406"/>
      <c r="B268" s="73"/>
      <c r="C268" s="123"/>
      <c r="D268" s="124"/>
      <c r="E268" s="254" t="s">
        <v>708</v>
      </c>
      <c r="F268" s="382">
        <f>+H268</f>
        <v>0</v>
      </c>
      <c r="G268" s="383"/>
      <c r="H268" s="384"/>
    </row>
    <row r="269" spans="1:8" ht="17.25" hidden="1">
      <c r="A269" s="406">
        <v>2452</v>
      </c>
      <c r="B269" s="81" t="s">
        <v>102</v>
      </c>
      <c r="C269" s="123">
        <v>5</v>
      </c>
      <c r="D269" s="124">
        <v>2</v>
      </c>
      <c r="E269" s="254"/>
      <c r="F269" s="382"/>
      <c r="G269" s="383"/>
      <c r="H269" s="384"/>
    </row>
    <row r="270" spans="1:8" ht="17.25" hidden="1">
      <c r="A270" s="406"/>
      <c r="B270" s="73"/>
      <c r="C270" s="123"/>
      <c r="D270" s="124"/>
      <c r="E270" s="68" t="s">
        <v>503</v>
      </c>
      <c r="F270" s="382"/>
      <c r="G270" s="383"/>
      <c r="H270" s="384"/>
    </row>
    <row r="271" spans="1:8" ht="40.5" hidden="1">
      <c r="A271" s="406"/>
      <c r="B271" s="73"/>
      <c r="C271" s="123"/>
      <c r="D271" s="124"/>
      <c r="E271" s="68" t="s">
        <v>422</v>
      </c>
      <c r="F271" s="382"/>
      <c r="G271" s="383"/>
      <c r="H271" s="384"/>
    </row>
    <row r="272" spans="1:8" ht="17.25" hidden="1">
      <c r="A272" s="406"/>
      <c r="B272" s="73"/>
      <c r="C272" s="123"/>
      <c r="D272" s="124"/>
      <c r="E272" s="68" t="s">
        <v>74</v>
      </c>
      <c r="F272" s="382"/>
      <c r="G272" s="383"/>
      <c r="H272" s="384"/>
    </row>
    <row r="273" spans="1:8" ht="17.25" hidden="1">
      <c r="A273" s="406">
        <v>2453</v>
      </c>
      <c r="B273" s="81" t="s">
        <v>102</v>
      </c>
      <c r="C273" s="123">
        <v>5</v>
      </c>
      <c r="D273" s="124">
        <v>3</v>
      </c>
      <c r="E273" s="68" t="s">
        <v>74</v>
      </c>
      <c r="F273" s="382"/>
      <c r="G273" s="383"/>
      <c r="H273" s="384"/>
    </row>
    <row r="274" spans="1:8" ht="17.25" hidden="1">
      <c r="A274" s="406"/>
      <c r="B274" s="73"/>
      <c r="C274" s="123"/>
      <c r="D274" s="124"/>
      <c r="E274" s="68" t="s">
        <v>504</v>
      </c>
      <c r="F274" s="382"/>
      <c r="G274" s="383"/>
      <c r="H274" s="384"/>
    </row>
    <row r="275" spans="1:8" ht="40.5" hidden="1">
      <c r="A275" s="406"/>
      <c r="B275" s="73"/>
      <c r="C275" s="123"/>
      <c r="D275" s="124"/>
      <c r="E275" s="68" t="s">
        <v>422</v>
      </c>
      <c r="F275" s="382"/>
      <c r="G275" s="383"/>
      <c r="H275" s="384"/>
    </row>
    <row r="276" spans="1:8" ht="17.25" hidden="1">
      <c r="A276" s="406"/>
      <c r="B276" s="73"/>
      <c r="C276" s="123"/>
      <c r="D276" s="124"/>
      <c r="E276" s="68" t="s">
        <v>74</v>
      </c>
      <c r="F276" s="382"/>
      <c r="G276" s="383"/>
      <c r="H276" s="384"/>
    </row>
    <row r="277" spans="1:8" ht="17.25" hidden="1">
      <c r="A277" s="406">
        <v>2454</v>
      </c>
      <c r="B277" s="81" t="s">
        <v>102</v>
      </c>
      <c r="C277" s="123">
        <v>5</v>
      </c>
      <c r="D277" s="124">
        <v>4</v>
      </c>
      <c r="E277" s="68" t="s">
        <v>74</v>
      </c>
      <c r="F277" s="382"/>
      <c r="G277" s="383"/>
      <c r="H277" s="384"/>
    </row>
    <row r="278" spans="1:8" ht="17.25" hidden="1">
      <c r="A278" s="406"/>
      <c r="B278" s="73"/>
      <c r="C278" s="123"/>
      <c r="D278" s="124"/>
      <c r="E278" s="68" t="s">
        <v>505</v>
      </c>
      <c r="F278" s="382"/>
      <c r="G278" s="383"/>
      <c r="H278" s="384"/>
    </row>
    <row r="279" spans="1:8" ht="40.5" hidden="1">
      <c r="A279" s="406"/>
      <c r="B279" s="73"/>
      <c r="C279" s="123"/>
      <c r="D279" s="124"/>
      <c r="E279" s="68" t="s">
        <v>422</v>
      </c>
      <c r="F279" s="382"/>
      <c r="G279" s="383"/>
      <c r="H279" s="384"/>
    </row>
    <row r="280" spans="1:8" ht="17.25" hidden="1">
      <c r="A280" s="406"/>
      <c r="B280" s="73"/>
      <c r="C280" s="123"/>
      <c r="D280" s="124"/>
      <c r="E280" s="68" t="s">
        <v>74</v>
      </c>
      <c r="F280" s="382"/>
      <c r="G280" s="383"/>
      <c r="H280" s="384"/>
    </row>
    <row r="281" spans="1:8" ht="17.25" hidden="1">
      <c r="A281" s="406">
        <v>2455</v>
      </c>
      <c r="B281" s="81" t="s">
        <v>102</v>
      </c>
      <c r="C281" s="123">
        <v>5</v>
      </c>
      <c r="D281" s="124">
        <v>5</v>
      </c>
      <c r="E281" s="68" t="s">
        <v>74</v>
      </c>
      <c r="F281" s="382"/>
      <c r="G281" s="383"/>
      <c r="H281" s="384"/>
    </row>
    <row r="282" spans="1:8" ht="17.25" hidden="1">
      <c r="A282" s="406"/>
      <c r="B282" s="73"/>
      <c r="C282" s="123"/>
      <c r="D282" s="124"/>
      <c r="E282" s="68" t="s">
        <v>506</v>
      </c>
      <c r="F282" s="382"/>
      <c r="G282" s="383"/>
      <c r="H282" s="384"/>
    </row>
    <row r="283" spans="1:8" ht="40.5" hidden="1">
      <c r="A283" s="406"/>
      <c r="B283" s="73"/>
      <c r="C283" s="123"/>
      <c r="D283" s="124"/>
      <c r="E283" s="68" t="s">
        <v>422</v>
      </c>
      <c r="F283" s="382"/>
      <c r="G283" s="383"/>
      <c r="H283" s="384"/>
    </row>
    <row r="284" spans="1:8" ht="17.25" hidden="1">
      <c r="A284" s="406"/>
      <c r="B284" s="73"/>
      <c r="C284" s="123"/>
      <c r="D284" s="124"/>
      <c r="E284" s="68" t="s">
        <v>74</v>
      </c>
      <c r="F284" s="382"/>
      <c r="G284" s="383"/>
      <c r="H284" s="384"/>
    </row>
    <row r="285" spans="1:8" ht="17.25" hidden="1">
      <c r="A285" s="406">
        <v>2460</v>
      </c>
      <c r="B285" s="79" t="s">
        <v>102</v>
      </c>
      <c r="C285" s="121">
        <v>6</v>
      </c>
      <c r="D285" s="122">
        <v>0</v>
      </c>
      <c r="E285" s="68" t="s">
        <v>74</v>
      </c>
      <c r="F285" s="382"/>
      <c r="G285" s="383"/>
      <c r="H285" s="384"/>
    </row>
    <row r="286" spans="1:8" s="72" customFormat="1" ht="10.5" customHeight="1" hidden="1">
      <c r="A286" s="406"/>
      <c r="B286" s="63"/>
      <c r="C286" s="121"/>
      <c r="D286" s="122"/>
      <c r="E286" s="71" t="s">
        <v>507</v>
      </c>
      <c r="F286" s="376"/>
      <c r="G286" s="377"/>
      <c r="H286" s="378"/>
    </row>
    <row r="287" spans="1:8" ht="17.25" hidden="1">
      <c r="A287" s="406">
        <v>2461</v>
      </c>
      <c r="B287" s="81" t="s">
        <v>102</v>
      </c>
      <c r="C287" s="123">
        <v>6</v>
      </c>
      <c r="D287" s="124">
        <v>1</v>
      </c>
      <c r="E287" s="68" t="s">
        <v>405</v>
      </c>
      <c r="F287" s="382"/>
      <c r="G287" s="383"/>
      <c r="H287" s="384"/>
    </row>
    <row r="288" spans="1:8" ht="17.25" hidden="1">
      <c r="A288" s="406"/>
      <c r="B288" s="73"/>
      <c r="C288" s="123"/>
      <c r="D288" s="124"/>
      <c r="E288" s="68" t="s">
        <v>508</v>
      </c>
      <c r="F288" s="382"/>
      <c r="G288" s="383"/>
      <c r="H288" s="384"/>
    </row>
    <row r="289" spans="1:8" ht="40.5" hidden="1">
      <c r="A289" s="406"/>
      <c r="B289" s="73"/>
      <c r="C289" s="123"/>
      <c r="D289" s="124"/>
      <c r="E289" s="68" t="s">
        <v>422</v>
      </c>
      <c r="F289" s="382"/>
      <c r="G289" s="383"/>
      <c r="H289" s="384"/>
    </row>
    <row r="290" spans="1:8" ht="17.25" hidden="1">
      <c r="A290" s="406"/>
      <c r="B290" s="73"/>
      <c r="C290" s="123"/>
      <c r="D290" s="124"/>
      <c r="E290" s="68" t="s">
        <v>74</v>
      </c>
      <c r="F290" s="382"/>
      <c r="G290" s="383"/>
      <c r="H290" s="384"/>
    </row>
    <row r="291" spans="1:8" ht="17.25" hidden="1">
      <c r="A291" s="406">
        <v>2470</v>
      </c>
      <c r="B291" s="79" t="s">
        <v>102</v>
      </c>
      <c r="C291" s="121">
        <v>7</v>
      </c>
      <c r="D291" s="122">
        <v>0</v>
      </c>
      <c r="E291" s="68" t="s">
        <v>74</v>
      </c>
      <c r="F291" s="382"/>
      <c r="G291" s="383"/>
      <c r="H291" s="384"/>
    </row>
    <row r="292" spans="1:8" s="72" customFormat="1" ht="10.5" customHeight="1" hidden="1">
      <c r="A292" s="406"/>
      <c r="B292" s="63"/>
      <c r="C292" s="121"/>
      <c r="D292" s="122"/>
      <c r="E292" s="71" t="s">
        <v>509</v>
      </c>
      <c r="F292" s="376"/>
      <c r="G292" s="377"/>
      <c r="H292" s="378"/>
    </row>
    <row r="293" spans="1:8" ht="33.75" customHeight="1" hidden="1">
      <c r="A293" s="406">
        <v>2471</v>
      </c>
      <c r="B293" s="81" t="s">
        <v>102</v>
      </c>
      <c r="C293" s="123">
        <v>7</v>
      </c>
      <c r="D293" s="124">
        <v>1</v>
      </c>
      <c r="E293" s="68" t="s">
        <v>405</v>
      </c>
      <c r="F293" s="382"/>
      <c r="G293" s="383"/>
      <c r="H293" s="384"/>
    </row>
    <row r="294" spans="1:8" ht="27" hidden="1">
      <c r="A294" s="406"/>
      <c r="B294" s="73"/>
      <c r="C294" s="123"/>
      <c r="D294" s="124"/>
      <c r="E294" s="68" t="s">
        <v>510</v>
      </c>
      <c r="F294" s="382"/>
      <c r="G294" s="383"/>
      <c r="H294" s="384"/>
    </row>
    <row r="295" spans="1:8" ht="40.5" hidden="1">
      <c r="A295" s="406"/>
      <c r="B295" s="73"/>
      <c r="C295" s="123"/>
      <c r="D295" s="124"/>
      <c r="E295" s="68" t="s">
        <v>422</v>
      </c>
      <c r="F295" s="382"/>
      <c r="G295" s="383"/>
      <c r="H295" s="384"/>
    </row>
    <row r="296" spans="1:8" ht="17.25" hidden="1">
      <c r="A296" s="406"/>
      <c r="B296" s="73"/>
      <c r="C296" s="123"/>
      <c r="D296" s="124"/>
      <c r="E296" s="68" t="s">
        <v>74</v>
      </c>
      <c r="F296" s="382"/>
      <c r="G296" s="383"/>
      <c r="H296" s="384"/>
    </row>
    <row r="297" spans="1:8" ht="17.25" hidden="1">
      <c r="A297" s="406">
        <v>2472</v>
      </c>
      <c r="B297" s="81" t="s">
        <v>102</v>
      </c>
      <c r="C297" s="123">
        <v>7</v>
      </c>
      <c r="D297" s="124">
        <v>2</v>
      </c>
      <c r="E297" s="68" t="s">
        <v>74</v>
      </c>
      <c r="F297" s="382"/>
      <c r="G297" s="383"/>
      <c r="H297" s="384"/>
    </row>
    <row r="298" spans="1:8" ht="17.25" hidden="1">
      <c r="A298" s="406"/>
      <c r="B298" s="73"/>
      <c r="C298" s="123"/>
      <c r="D298" s="124"/>
      <c r="E298" s="68" t="s">
        <v>511</v>
      </c>
      <c r="F298" s="382"/>
      <c r="G298" s="383"/>
      <c r="H298" s="384"/>
    </row>
    <row r="299" spans="1:8" ht="40.5" hidden="1">
      <c r="A299" s="406"/>
      <c r="B299" s="73"/>
      <c r="C299" s="123"/>
      <c r="D299" s="124"/>
      <c r="E299" s="68" t="s">
        <v>422</v>
      </c>
      <c r="F299" s="382"/>
      <c r="G299" s="383"/>
      <c r="H299" s="384"/>
    </row>
    <row r="300" spans="1:8" ht="17.25" hidden="1">
      <c r="A300" s="406"/>
      <c r="B300" s="73"/>
      <c r="C300" s="123"/>
      <c r="D300" s="124"/>
      <c r="E300" s="68" t="s">
        <v>74</v>
      </c>
      <c r="F300" s="382"/>
      <c r="G300" s="383"/>
      <c r="H300" s="384"/>
    </row>
    <row r="301" spans="1:8" ht="17.25" hidden="1">
      <c r="A301" s="406">
        <v>2473</v>
      </c>
      <c r="B301" s="81" t="s">
        <v>102</v>
      </c>
      <c r="C301" s="123">
        <v>7</v>
      </c>
      <c r="D301" s="124">
        <v>3</v>
      </c>
      <c r="E301" s="68" t="s">
        <v>74</v>
      </c>
      <c r="F301" s="382"/>
      <c r="G301" s="383"/>
      <c r="H301" s="384"/>
    </row>
    <row r="302" spans="1:8" ht="17.25" hidden="1">
      <c r="A302" s="406"/>
      <c r="B302" s="73"/>
      <c r="C302" s="123"/>
      <c r="D302" s="124"/>
      <c r="E302" s="68" t="s">
        <v>512</v>
      </c>
      <c r="F302" s="382"/>
      <c r="G302" s="383"/>
      <c r="H302" s="384"/>
    </row>
    <row r="303" spans="1:8" ht="40.5" hidden="1">
      <c r="A303" s="406"/>
      <c r="B303" s="73"/>
      <c r="C303" s="123"/>
      <c r="D303" s="124"/>
      <c r="E303" s="68" t="s">
        <v>422</v>
      </c>
      <c r="F303" s="382"/>
      <c r="G303" s="383"/>
      <c r="H303" s="384"/>
    </row>
    <row r="304" spans="1:8" ht="17.25" hidden="1">
      <c r="A304" s="406"/>
      <c r="B304" s="73"/>
      <c r="C304" s="123"/>
      <c r="D304" s="124"/>
      <c r="E304" s="68" t="s">
        <v>74</v>
      </c>
      <c r="F304" s="382"/>
      <c r="G304" s="383"/>
      <c r="H304" s="384"/>
    </row>
    <row r="305" spans="1:8" ht="17.25" hidden="1">
      <c r="A305" s="406">
        <v>2474</v>
      </c>
      <c r="B305" s="81" t="s">
        <v>102</v>
      </c>
      <c r="C305" s="123">
        <v>7</v>
      </c>
      <c r="D305" s="124">
        <v>4</v>
      </c>
      <c r="E305" s="68" t="s">
        <v>74</v>
      </c>
      <c r="F305" s="382"/>
      <c r="G305" s="383"/>
      <c r="H305" s="384"/>
    </row>
    <row r="306" spans="1:8" ht="17.25" hidden="1">
      <c r="A306" s="406"/>
      <c r="B306" s="73"/>
      <c r="C306" s="123"/>
      <c r="D306" s="124"/>
      <c r="E306" s="68" t="s">
        <v>513</v>
      </c>
      <c r="F306" s="382"/>
      <c r="G306" s="383"/>
      <c r="H306" s="384"/>
    </row>
    <row r="307" spans="1:8" ht="40.5" hidden="1">
      <c r="A307" s="406"/>
      <c r="B307" s="73"/>
      <c r="C307" s="123"/>
      <c r="D307" s="124"/>
      <c r="E307" s="68" t="s">
        <v>422</v>
      </c>
      <c r="F307" s="382"/>
      <c r="G307" s="383"/>
      <c r="H307" s="384"/>
    </row>
    <row r="308" spans="1:8" ht="17.25" hidden="1">
      <c r="A308" s="406"/>
      <c r="B308" s="73"/>
      <c r="C308" s="123"/>
      <c r="D308" s="124"/>
      <c r="E308" s="68" t="s">
        <v>74</v>
      </c>
      <c r="F308" s="382"/>
      <c r="G308" s="383"/>
      <c r="H308" s="384"/>
    </row>
    <row r="309" spans="1:8" ht="33" customHeight="1" hidden="1">
      <c r="A309" s="406">
        <v>2480</v>
      </c>
      <c r="B309" s="79" t="s">
        <v>102</v>
      </c>
      <c r="C309" s="121">
        <v>8</v>
      </c>
      <c r="D309" s="122">
        <v>0</v>
      </c>
      <c r="E309" s="68" t="s">
        <v>74</v>
      </c>
      <c r="F309" s="382"/>
      <c r="G309" s="383"/>
      <c r="H309" s="384"/>
    </row>
    <row r="310" spans="1:8" s="72" customFormat="1" ht="10.5" customHeight="1" hidden="1">
      <c r="A310" s="406"/>
      <c r="B310" s="63"/>
      <c r="C310" s="121"/>
      <c r="D310" s="122"/>
      <c r="E310" s="71" t="s">
        <v>514</v>
      </c>
      <c r="F310" s="376"/>
      <c r="G310" s="377"/>
      <c r="H310" s="378"/>
    </row>
    <row r="311" spans="1:8" ht="46.5" customHeight="1" hidden="1">
      <c r="A311" s="406">
        <v>2481</v>
      </c>
      <c r="B311" s="81" t="s">
        <v>102</v>
      </c>
      <c r="C311" s="123">
        <v>8</v>
      </c>
      <c r="D311" s="124">
        <v>1</v>
      </c>
      <c r="E311" s="68" t="s">
        <v>405</v>
      </c>
      <c r="F311" s="382"/>
      <c r="G311" s="383"/>
      <c r="H311" s="384"/>
    </row>
    <row r="312" spans="1:8" ht="40.5" hidden="1">
      <c r="A312" s="406"/>
      <c r="B312" s="73"/>
      <c r="C312" s="123"/>
      <c r="D312" s="124"/>
      <c r="E312" s="68" t="s">
        <v>515</v>
      </c>
      <c r="F312" s="382"/>
      <c r="G312" s="383"/>
      <c r="H312" s="384"/>
    </row>
    <row r="313" spans="1:8" ht="40.5" hidden="1">
      <c r="A313" s="406"/>
      <c r="B313" s="73"/>
      <c r="C313" s="123"/>
      <c r="D313" s="124"/>
      <c r="E313" s="68" t="s">
        <v>422</v>
      </c>
      <c r="F313" s="382"/>
      <c r="G313" s="383"/>
      <c r="H313" s="384"/>
    </row>
    <row r="314" spans="1:8" ht="17.25" hidden="1">
      <c r="A314" s="406"/>
      <c r="B314" s="73"/>
      <c r="C314" s="123"/>
      <c r="D314" s="124"/>
      <c r="E314" s="68" t="s">
        <v>74</v>
      </c>
      <c r="F314" s="382"/>
      <c r="G314" s="383"/>
      <c r="H314" s="384"/>
    </row>
    <row r="315" spans="1:8" ht="47.25" customHeight="1" hidden="1">
      <c r="A315" s="406">
        <v>2482</v>
      </c>
      <c r="B315" s="81" t="s">
        <v>102</v>
      </c>
      <c r="C315" s="123">
        <v>8</v>
      </c>
      <c r="D315" s="124">
        <v>2</v>
      </c>
      <c r="E315" s="68" t="s">
        <v>74</v>
      </c>
      <c r="F315" s="382"/>
      <c r="G315" s="383"/>
      <c r="H315" s="384"/>
    </row>
    <row r="316" spans="1:8" ht="40.5" hidden="1">
      <c r="A316" s="406"/>
      <c r="B316" s="73"/>
      <c r="C316" s="123"/>
      <c r="D316" s="124"/>
      <c r="E316" s="68" t="s">
        <v>516</v>
      </c>
      <c r="F316" s="382"/>
      <c r="G316" s="383"/>
      <c r="H316" s="384"/>
    </row>
    <row r="317" spans="1:8" ht="40.5" hidden="1">
      <c r="A317" s="406"/>
      <c r="B317" s="73"/>
      <c r="C317" s="123"/>
      <c r="D317" s="124"/>
      <c r="E317" s="68" t="s">
        <v>422</v>
      </c>
      <c r="F317" s="382"/>
      <c r="G317" s="383"/>
      <c r="H317" s="384"/>
    </row>
    <row r="318" spans="1:8" ht="17.25" hidden="1">
      <c r="A318" s="406"/>
      <c r="B318" s="73"/>
      <c r="C318" s="123"/>
      <c r="D318" s="124"/>
      <c r="E318" s="68" t="s">
        <v>74</v>
      </c>
      <c r="F318" s="382"/>
      <c r="G318" s="383"/>
      <c r="H318" s="384"/>
    </row>
    <row r="319" spans="1:8" ht="34.5" customHeight="1" hidden="1">
      <c r="A319" s="406">
        <v>2483</v>
      </c>
      <c r="B319" s="81" t="s">
        <v>102</v>
      </c>
      <c r="C319" s="123">
        <v>8</v>
      </c>
      <c r="D319" s="124">
        <v>3</v>
      </c>
      <c r="E319" s="68" t="s">
        <v>74</v>
      </c>
      <c r="F319" s="382"/>
      <c r="G319" s="383"/>
      <c r="H319" s="384"/>
    </row>
    <row r="320" spans="1:8" ht="27" hidden="1">
      <c r="A320" s="406"/>
      <c r="B320" s="73"/>
      <c r="C320" s="123"/>
      <c r="D320" s="124"/>
      <c r="E320" s="68" t="s">
        <v>517</v>
      </c>
      <c r="F320" s="382"/>
      <c r="G320" s="383"/>
      <c r="H320" s="384"/>
    </row>
    <row r="321" spans="1:8" ht="40.5" hidden="1">
      <c r="A321" s="406"/>
      <c r="B321" s="73"/>
      <c r="C321" s="123"/>
      <c r="D321" s="124"/>
      <c r="E321" s="68" t="s">
        <v>422</v>
      </c>
      <c r="F321" s="382"/>
      <c r="G321" s="383"/>
      <c r="H321" s="384"/>
    </row>
    <row r="322" spans="1:8" ht="17.25" hidden="1">
      <c r="A322" s="406"/>
      <c r="B322" s="73"/>
      <c r="C322" s="123"/>
      <c r="D322" s="124"/>
      <c r="E322" s="68" t="s">
        <v>74</v>
      </c>
      <c r="F322" s="382"/>
      <c r="G322" s="383"/>
      <c r="H322" s="384"/>
    </row>
    <row r="323" spans="1:8" ht="50.25" customHeight="1" hidden="1">
      <c r="A323" s="406">
        <v>2484</v>
      </c>
      <c r="B323" s="81" t="s">
        <v>102</v>
      </c>
      <c r="C323" s="123">
        <v>8</v>
      </c>
      <c r="D323" s="124">
        <v>4</v>
      </c>
      <c r="E323" s="68" t="s">
        <v>74</v>
      </c>
      <c r="F323" s="382"/>
      <c r="G323" s="383"/>
      <c r="H323" s="384"/>
    </row>
    <row r="324" spans="1:8" ht="40.5" hidden="1">
      <c r="A324" s="406"/>
      <c r="B324" s="73"/>
      <c r="C324" s="123"/>
      <c r="D324" s="124"/>
      <c r="E324" s="68" t="s">
        <v>518</v>
      </c>
      <c r="F324" s="382"/>
      <c r="G324" s="383"/>
      <c r="H324" s="384"/>
    </row>
    <row r="325" spans="1:8" ht="40.5" hidden="1">
      <c r="A325" s="406"/>
      <c r="B325" s="73"/>
      <c r="C325" s="123"/>
      <c r="D325" s="124"/>
      <c r="E325" s="68" t="s">
        <v>422</v>
      </c>
      <c r="F325" s="382"/>
      <c r="G325" s="383"/>
      <c r="H325" s="384"/>
    </row>
    <row r="326" spans="1:8" ht="17.25" hidden="1">
      <c r="A326" s="406"/>
      <c r="B326" s="73"/>
      <c r="C326" s="123"/>
      <c r="D326" s="124"/>
      <c r="E326" s="68" t="s">
        <v>74</v>
      </c>
      <c r="F326" s="382"/>
      <c r="G326" s="383"/>
      <c r="H326" s="384"/>
    </row>
    <row r="327" spans="1:8" ht="27" hidden="1">
      <c r="A327" s="406">
        <v>2490</v>
      </c>
      <c r="B327" s="79" t="s">
        <v>102</v>
      </c>
      <c r="C327" s="121">
        <v>9</v>
      </c>
      <c r="D327" s="122">
        <v>0</v>
      </c>
      <c r="E327" s="71" t="s">
        <v>523</v>
      </c>
      <c r="F327" s="379">
        <f>+G327+H327</f>
        <v>0</v>
      </c>
      <c r="G327" s="380"/>
      <c r="H327" s="381">
        <f>+H329</f>
        <v>0</v>
      </c>
    </row>
    <row r="328" spans="1:8" s="4" customFormat="1" ht="17.25" hidden="1">
      <c r="A328" s="406"/>
      <c r="B328" s="63"/>
      <c r="C328" s="121"/>
      <c r="D328" s="122"/>
      <c r="E328" s="68" t="s">
        <v>405</v>
      </c>
      <c r="F328" s="385"/>
      <c r="G328" s="386"/>
      <c r="H328" s="387"/>
    </row>
    <row r="329" spans="1:8" ht="27" hidden="1">
      <c r="A329" s="406">
        <v>2491</v>
      </c>
      <c r="B329" s="81" t="s">
        <v>102</v>
      </c>
      <c r="C329" s="123">
        <v>9</v>
      </c>
      <c r="D329" s="124">
        <v>1</v>
      </c>
      <c r="E329" s="68" t="s">
        <v>523</v>
      </c>
      <c r="F329" s="379">
        <f>+H329</f>
        <v>0</v>
      </c>
      <c r="G329" s="380"/>
      <c r="H329" s="381">
        <f>+H332+H333</f>
        <v>0</v>
      </c>
    </row>
    <row r="330" spans="1:8" ht="27" hidden="1">
      <c r="A330" s="406"/>
      <c r="B330" s="73"/>
      <c r="C330" s="123"/>
      <c r="D330" s="124"/>
      <c r="E330" s="68" t="s">
        <v>523</v>
      </c>
      <c r="F330" s="382"/>
      <c r="G330" s="383"/>
      <c r="H330" s="384"/>
    </row>
    <row r="331" spans="1:8" ht="40.5" hidden="1">
      <c r="A331" s="406"/>
      <c r="B331" s="73"/>
      <c r="C331" s="123"/>
      <c r="D331" s="124"/>
      <c r="E331" s="68" t="s">
        <v>422</v>
      </c>
      <c r="F331" s="382"/>
      <c r="G331" s="383"/>
      <c r="H331" s="384"/>
    </row>
    <row r="332" spans="1:8" ht="17.25" hidden="1">
      <c r="A332" s="406"/>
      <c r="B332" s="73"/>
      <c r="C332" s="123"/>
      <c r="D332" s="124"/>
      <c r="E332" s="254" t="s">
        <v>746</v>
      </c>
      <c r="F332" s="382">
        <f>+H332</f>
        <v>0</v>
      </c>
      <c r="G332" s="383"/>
      <c r="H332" s="384"/>
    </row>
    <row r="333" spans="1:8" ht="17.25" hidden="1">
      <c r="A333" s="406"/>
      <c r="B333" s="73"/>
      <c r="C333" s="123"/>
      <c r="D333" s="124"/>
      <c r="E333" s="254" t="s">
        <v>705</v>
      </c>
      <c r="F333" s="382">
        <f>+H333</f>
        <v>0</v>
      </c>
      <c r="G333" s="383"/>
      <c r="H333" s="384"/>
    </row>
    <row r="334" spans="1:8" s="41" customFormat="1" ht="60" hidden="1">
      <c r="A334" s="407">
        <v>2500</v>
      </c>
      <c r="B334" s="79" t="s">
        <v>103</v>
      </c>
      <c r="C334" s="121">
        <v>0</v>
      </c>
      <c r="D334" s="122">
        <v>0</v>
      </c>
      <c r="E334" s="80" t="s">
        <v>77</v>
      </c>
      <c r="F334" s="388">
        <f>+G334+H334</f>
        <v>0</v>
      </c>
      <c r="G334" s="389">
        <f>+G336+G365</f>
        <v>0</v>
      </c>
      <c r="H334" s="381">
        <f>+H365</f>
        <v>0</v>
      </c>
    </row>
    <row r="335" spans="1:8" s="3" customFormat="1" ht="11.25" customHeight="1" hidden="1">
      <c r="A335" s="405"/>
      <c r="B335" s="63"/>
      <c r="C335" s="119"/>
      <c r="D335" s="120"/>
      <c r="E335" s="68" t="s">
        <v>403</v>
      </c>
      <c r="F335" s="390"/>
      <c r="G335" s="391"/>
      <c r="H335" s="375"/>
    </row>
    <row r="336" spans="1:8" s="3" customFormat="1" ht="17.25" hidden="1">
      <c r="A336" s="406">
        <v>2510</v>
      </c>
      <c r="B336" s="79" t="s">
        <v>103</v>
      </c>
      <c r="C336" s="121">
        <v>1</v>
      </c>
      <c r="D336" s="122">
        <v>0</v>
      </c>
      <c r="E336" s="71" t="s">
        <v>524</v>
      </c>
      <c r="F336" s="388">
        <f>+G336+H336</f>
        <v>0</v>
      </c>
      <c r="G336" s="389">
        <f>+G338</f>
        <v>0</v>
      </c>
      <c r="H336" s="384">
        <f>+H338</f>
        <v>0</v>
      </c>
    </row>
    <row r="337" spans="1:8" s="4" customFormat="1" ht="17.25" hidden="1">
      <c r="A337" s="406"/>
      <c r="B337" s="63"/>
      <c r="C337" s="121"/>
      <c r="D337" s="122"/>
      <c r="E337" s="68" t="s">
        <v>405</v>
      </c>
      <c r="F337" s="385"/>
      <c r="G337" s="386"/>
      <c r="H337" s="387"/>
    </row>
    <row r="338" spans="1:8" s="3" customFormat="1" ht="17.25" hidden="1">
      <c r="A338" s="406">
        <v>2511</v>
      </c>
      <c r="B338" s="81" t="s">
        <v>103</v>
      </c>
      <c r="C338" s="123">
        <v>1</v>
      </c>
      <c r="D338" s="124">
        <v>1</v>
      </c>
      <c r="E338" s="68" t="s">
        <v>524</v>
      </c>
      <c r="F338" s="388">
        <f>+G338+H338</f>
        <v>0</v>
      </c>
      <c r="G338" s="389">
        <f>+G340</f>
        <v>0</v>
      </c>
      <c r="H338" s="392"/>
    </row>
    <row r="339" spans="1:8" ht="40.5" hidden="1">
      <c r="A339" s="406"/>
      <c r="B339" s="73"/>
      <c r="C339" s="123"/>
      <c r="D339" s="124"/>
      <c r="E339" s="68" t="s">
        <v>422</v>
      </c>
      <c r="F339" s="382"/>
      <c r="G339" s="383"/>
      <c r="H339" s="384"/>
    </row>
    <row r="340" spans="1:8" ht="17.25" hidden="1">
      <c r="A340" s="406"/>
      <c r="B340" s="73"/>
      <c r="C340" s="123"/>
      <c r="D340" s="124"/>
      <c r="E340" s="254" t="s">
        <v>732</v>
      </c>
      <c r="F340" s="382">
        <f>+G340</f>
        <v>0</v>
      </c>
      <c r="G340" s="383"/>
      <c r="H340" s="384"/>
    </row>
    <row r="341" spans="1:8" ht="17.25" hidden="1">
      <c r="A341" s="406">
        <v>2520</v>
      </c>
      <c r="B341" s="79" t="s">
        <v>103</v>
      </c>
      <c r="C341" s="121">
        <v>2</v>
      </c>
      <c r="D341" s="122">
        <v>0</v>
      </c>
      <c r="E341" s="71" t="s">
        <v>525</v>
      </c>
      <c r="F341" s="382"/>
      <c r="G341" s="383"/>
      <c r="H341" s="384"/>
    </row>
    <row r="342" spans="1:8" s="72" customFormat="1" ht="10.5" customHeight="1" hidden="1">
      <c r="A342" s="406"/>
      <c r="B342" s="63"/>
      <c r="C342" s="121"/>
      <c r="D342" s="122"/>
      <c r="E342" s="68" t="s">
        <v>405</v>
      </c>
      <c r="F342" s="376"/>
      <c r="G342" s="377"/>
      <c r="H342" s="378"/>
    </row>
    <row r="343" spans="1:8" ht="17.25" hidden="1">
      <c r="A343" s="406">
        <v>2521</v>
      </c>
      <c r="B343" s="81" t="s">
        <v>103</v>
      </c>
      <c r="C343" s="123">
        <v>2</v>
      </c>
      <c r="D343" s="124">
        <v>1</v>
      </c>
      <c r="E343" s="68" t="s">
        <v>526</v>
      </c>
      <c r="F343" s="382"/>
      <c r="G343" s="383"/>
      <c r="H343" s="384"/>
    </row>
    <row r="344" spans="1:8" ht="40.5" hidden="1">
      <c r="A344" s="406"/>
      <c r="B344" s="73"/>
      <c r="C344" s="123"/>
      <c r="D344" s="124"/>
      <c r="E344" s="68" t="s">
        <v>422</v>
      </c>
      <c r="F344" s="382"/>
      <c r="G344" s="383"/>
      <c r="H344" s="384"/>
    </row>
    <row r="345" spans="1:8" ht="17.25" hidden="1">
      <c r="A345" s="406"/>
      <c r="B345" s="73"/>
      <c r="C345" s="123"/>
      <c r="D345" s="124"/>
      <c r="E345" s="68" t="s">
        <v>74</v>
      </c>
      <c r="F345" s="382"/>
      <c r="G345" s="383"/>
      <c r="H345" s="384"/>
    </row>
    <row r="346" spans="1:8" ht="17.25" hidden="1">
      <c r="A346" s="406"/>
      <c r="B346" s="73"/>
      <c r="C346" s="123"/>
      <c r="D346" s="124"/>
      <c r="E346" s="68" t="s">
        <v>74</v>
      </c>
      <c r="F346" s="382"/>
      <c r="G346" s="383"/>
      <c r="H346" s="384"/>
    </row>
    <row r="347" spans="1:8" ht="17.25" hidden="1">
      <c r="A347" s="406">
        <v>2530</v>
      </c>
      <c r="B347" s="79" t="s">
        <v>103</v>
      </c>
      <c r="C347" s="121">
        <v>3</v>
      </c>
      <c r="D347" s="122">
        <v>0</v>
      </c>
      <c r="E347" s="71" t="s">
        <v>527</v>
      </c>
      <c r="F347" s="382"/>
      <c r="G347" s="383"/>
      <c r="H347" s="384"/>
    </row>
    <row r="348" spans="1:8" s="72" customFormat="1" ht="17.25" hidden="1">
      <c r="A348" s="406"/>
      <c r="B348" s="63"/>
      <c r="C348" s="121"/>
      <c r="D348" s="122"/>
      <c r="E348" s="68" t="s">
        <v>405</v>
      </c>
      <c r="F348" s="376"/>
      <c r="G348" s="377"/>
      <c r="H348" s="378"/>
    </row>
    <row r="349" spans="1:8" ht="17.25" hidden="1">
      <c r="A349" s="406">
        <v>3531</v>
      </c>
      <c r="B349" s="81" t="s">
        <v>103</v>
      </c>
      <c r="C349" s="123">
        <v>3</v>
      </c>
      <c r="D349" s="124">
        <v>1</v>
      </c>
      <c r="E349" s="68" t="s">
        <v>527</v>
      </c>
      <c r="F349" s="382"/>
      <c r="G349" s="383"/>
      <c r="H349" s="384"/>
    </row>
    <row r="350" spans="1:8" ht="40.5" hidden="1">
      <c r="A350" s="406"/>
      <c r="B350" s="73"/>
      <c r="C350" s="123"/>
      <c r="D350" s="124"/>
      <c r="E350" s="68" t="s">
        <v>422</v>
      </c>
      <c r="F350" s="382"/>
      <c r="G350" s="383"/>
      <c r="H350" s="384"/>
    </row>
    <row r="351" spans="1:8" ht="17.25" hidden="1">
      <c r="A351" s="406"/>
      <c r="B351" s="73"/>
      <c r="C351" s="123"/>
      <c r="D351" s="124"/>
      <c r="E351" s="68" t="s">
        <v>74</v>
      </c>
      <c r="F351" s="382"/>
      <c r="G351" s="383"/>
      <c r="H351" s="384"/>
    </row>
    <row r="352" spans="1:8" ht="17.25" hidden="1">
      <c r="A352" s="406"/>
      <c r="B352" s="73"/>
      <c r="C352" s="123"/>
      <c r="D352" s="124"/>
      <c r="E352" s="68" t="s">
        <v>74</v>
      </c>
      <c r="F352" s="382"/>
      <c r="G352" s="383"/>
      <c r="H352" s="384"/>
    </row>
    <row r="353" spans="1:8" ht="19.5" customHeight="1" hidden="1">
      <c r="A353" s="406">
        <v>2540</v>
      </c>
      <c r="B353" s="79" t="s">
        <v>103</v>
      </c>
      <c r="C353" s="121">
        <v>4</v>
      </c>
      <c r="D353" s="122">
        <v>0</v>
      </c>
      <c r="E353" s="71" t="s">
        <v>528</v>
      </c>
      <c r="F353" s="382"/>
      <c r="G353" s="383"/>
      <c r="H353" s="384"/>
    </row>
    <row r="354" spans="1:8" s="72" customFormat="1" ht="17.25" hidden="1">
      <c r="A354" s="406"/>
      <c r="B354" s="63"/>
      <c r="C354" s="121"/>
      <c r="D354" s="122"/>
      <c r="E354" s="68" t="s">
        <v>405</v>
      </c>
      <c r="F354" s="376"/>
      <c r="G354" s="377"/>
      <c r="H354" s="378"/>
    </row>
    <row r="355" spans="1:8" ht="17.25" customHeight="1" hidden="1">
      <c r="A355" s="406">
        <v>2541</v>
      </c>
      <c r="B355" s="81" t="s">
        <v>103</v>
      </c>
      <c r="C355" s="123">
        <v>4</v>
      </c>
      <c r="D355" s="124">
        <v>1</v>
      </c>
      <c r="E355" s="68" t="s">
        <v>528</v>
      </c>
      <c r="F355" s="382"/>
      <c r="G355" s="383"/>
      <c r="H355" s="384"/>
    </row>
    <row r="356" spans="1:8" ht="40.5" hidden="1">
      <c r="A356" s="406"/>
      <c r="B356" s="73"/>
      <c r="C356" s="123"/>
      <c r="D356" s="124"/>
      <c r="E356" s="68" t="s">
        <v>422</v>
      </c>
      <c r="F356" s="382"/>
      <c r="G356" s="383"/>
      <c r="H356" s="384"/>
    </row>
    <row r="357" spans="1:8" ht="17.25" hidden="1">
      <c r="A357" s="406"/>
      <c r="B357" s="73"/>
      <c r="C357" s="123"/>
      <c r="D357" s="124"/>
      <c r="E357" s="68" t="s">
        <v>74</v>
      </c>
      <c r="F357" s="382"/>
      <c r="G357" s="383"/>
      <c r="H357" s="384"/>
    </row>
    <row r="358" spans="1:8" ht="17.25" hidden="1">
      <c r="A358" s="406"/>
      <c r="B358" s="73"/>
      <c r="C358" s="123"/>
      <c r="D358" s="124"/>
      <c r="E358" s="68" t="s">
        <v>74</v>
      </c>
      <c r="F358" s="382"/>
      <c r="G358" s="383"/>
      <c r="H358" s="384"/>
    </row>
    <row r="359" spans="1:8" ht="32.25" customHeight="1" hidden="1">
      <c r="A359" s="406">
        <v>2550</v>
      </c>
      <c r="B359" s="79" t="s">
        <v>103</v>
      </c>
      <c r="C359" s="121">
        <v>5</v>
      </c>
      <c r="D359" s="122">
        <v>0</v>
      </c>
      <c r="E359" s="71" t="s">
        <v>529</v>
      </c>
      <c r="F359" s="382"/>
      <c r="G359" s="383"/>
      <c r="H359" s="384"/>
    </row>
    <row r="360" spans="1:8" s="72" customFormat="1" ht="17.25" hidden="1">
      <c r="A360" s="406"/>
      <c r="B360" s="63"/>
      <c r="C360" s="121"/>
      <c r="D360" s="122"/>
      <c r="E360" s="68" t="s">
        <v>405</v>
      </c>
      <c r="F360" s="376"/>
      <c r="G360" s="377"/>
      <c r="H360" s="378"/>
    </row>
    <row r="361" spans="1:8" ht="27" hidden="1">
      <c r="A361" s="406">
        <v>2551</v>
      </c>
      <c r="B361" s="81" t="s">
        <v>103</v>
      </c>
      <c r="C361" s="123">
        <v>5</v>
      </c>
      <c r="D361" s="124">
        <v>1</v>
      </c>
      <c r="E361" s="68" t="s">
        <v>529</v>
      </c>
      <c r="F361" s="382"/>
      <c r="G361" s="383"/>
      <c r="H361" s="384"/>
    </row>
    <row r="362" spans="1:8" ht="40.5" hidden="1">
      <c r="A362" s="406"/>
      <c r="B362" s="73"/>
      <c r="C362" s="123"/>
      <c r="D362" s="124"/>
      <c r="E362" s="68" t="s">
        <v>422</v>
      </c>
      <c r="F362" s="382"/>
      <c r="G362" s="383"/>
      <c r="H362" s="384"/>
    </row>
    <row r="363" spans="1:8" ht="17.25" hidden="1">
      <c r="A363" s="406"/>
      <c r="B363" s="73"/>
      <c r="C363" s="123"/>
      <c r="D363" s="124"/>
      <c r="E363" s="68" t="s">
        <v>74</v>
      </c>
      <c r="F363" s="382"/>
      <c r="G363" s="383"/>
      <c r="H363" s="384"/>
    </row>
    <row r="364" spans="1:8" ht="17.25" hidden="1">
      <c r="A364" s="406"/>
      <c r="B364" s="73"/>
      <c r="C364" s="123"/>
      <c r="D364" s="124"/>
      <c r="E364" s="68"/>
      <c r="F364" s="382"/>
      <c r="G364" s="383"/>
      <c r="H364" s="384"/>
    </row>
    <row r="365" spans="1:8" s="3" customFormat="1" ht="27" hidden="1">
      <c r="A365" s="406">
        <v>2560</v>
      </c>
      <c r="B365" s="79" t="s">
        <v>103</v>
      </c>
      <c r="C365" s="121">
        <v>6</v>
      </c>
      <c r="D365" s="122">
        <v>0</v>
      </c>
      <c r="E365" s="71" t="s">
        <v>530</v>
      </c>
      <c r="F365" s="388">
        <f>+G365+H365</f>
        <v>0</v>
      </c>
      <c r="G365" s="389">
        <f>+G367</f>
        <v>0</v>
      </c>
      <c r="H365" s="393">
        <f>+H367</f>
        <v>0</v>
      </c>
    </row>
    <row r="366" spans="1:8" s="4" customFormat="1" ht="17.25" hidden="1">
      <c r="A366" s="406"/>
      <c r="B366" s="63"/>
      <c r="C366" s="121"/>
      <c r="D366" s="122"/>
      <c r="E366" s="68" t="s">
        <v>405</v>
      </c>
      <c r="F366" s="385"/>
      <c r="G366" s="386"/>
      <c r="H366" s="387"/>
    </row>
    <row r="367" spans="1:8" s="3" customFormat="1" ht="27" hidden="1">
      <c r="A367" s="406">
        <v>2561</v>
      </c>
      <c r="B367" s="81" t="s">
        <v>103</v>
      </c>
      <c r="C367" s="123">
        <v>6</v>
      </c>
      <c r="D367" s="124">
        <v>1</v>
      </c>
      <c r="E367" s="68" t="s">
        <v>530</v>
      </c>
      <c r="F367" s="388">
        <f>+G367+H367</f>
        <v>0</v>
      </c>
      <c r="G367" s="389">
        <f>+G369</f>
        <v>0</v>
      </c>
      <c r="H367" s="393">
        <f>+H370+H371</f>
        <v>0</v>
      </c>
    </row>
    <row r="368" spans="1:8" s="3" customFormat="1" ht="40.5" hidden="1">
      <c r="A368" s="406"/>
      <c r="B368" s="73"/>
      <c r="C368" s="123"/>
      <c r="D368" s="124"/>
      <c r="E368" s="68" t="s">
        <v>422</v>
      </c>
      <c r="F368" s="394"/>
      <c r="G368" s="395"/>
      <c r="H368" s="392"/>
    </row>
    <row r="369" spans="1:8" ht="17.25" hidden="1">
      <c r="A369" s="406"/>
      <c r="B369" s="73"/>
      <c r="C369" s="123"/>
      <c r="D369" s="124"/>
      <c r="E369" s="254" t="s">
        <v>709</v>
      </c>
      <c r="F369" s="382">
        <f>+G369</f>
        <v>0</v>
      </c>
      <c r="G369" s="383"/>
      <c r="H369" s="384"/>
    </row>
    <row r="370" spans="1:8" ht="17.25" hidden="1">
      <c r="A370" s="406"/>
      <c r="B370" s="73"/>
      <c r="C370" s="123"/>
      <c r="D370" s="124"/>
      <c r="E370" s="254" t="s">
        <v>748</v>
      </c>
      <c r="F370" s="382">
        <f>+G370+H370</f>
        <v>0</v>
      </c>
      <c r="G370" s="383"/>
      <c r="H370" s="384"/>
    </row>
    <row r="371" spans="1:8" ht="17.25" hidden="1">
      <c r="A371" s="406"/>
      <c r="B371" s="73"/>
      <c r="C371" s="123"/>
      <c r="D371" s="124"/>
      <c r="E371" s="254" t="s">
        <v>744</v>
      </c>
      <c r="F371" s="382">
        <f>+H371</f>
        <v>0</v>
      </c>
      <c r="G371" s="383"/>
      <c r="H371" s="384"/>
    </row>
    <row r="372" spans="1:8" s="67" customFormat="1" ht="60">
      <c r="A372" s="407">
        <v>2600</v>
      </c>
      <c r="B372" s="79" t="s">
        <v>104</v>
      </c>
      <c r="C372" s="121">
        <v>0</v>
      </c>
      <c r="D372" s="122">
        <v>0</v>
      </c>
      <c r="E372" s="80" t="s">
        <v>78</v>
      </c>
      <c r="F372" s="379">
        <f>+G372+H372</f>
        <v>7328000</v>
      </c>
      <c r="G372" s="380">
        <f>+G398+G409</f>
        <v>7000000</v>
      </c>
      <c r="H372" s="381">
        <f>+H396+H409</f>
        <v>328000</v>
      </c>
    </row>
    <row r="373" spans="1:8" s="67" customFormat="1" ht="17.25">
      <c r="A373" s="407"/>
      <c r="B373" s="79"/>
      <c r="C373" s="121"/>
      <c r="D373" s="122"/>
      <c r="E373" s="68" t="s">
        <v>403</v>
      </c>
      <c r="F373" s="379"/>
      <c r="G373" s="380"/>
      <c r="H373" s="381"/>
    </row>
    <row r="374" spans="1:8" ht="17.25" hidden="1">
      <c r="A374" s="406">
        <v>2610</v>
      </c>
      <c r="B374" s="79" t="s">
        <v>104</v>
      </c>
      <c r="C374" s="121">
        <v>1</v>
      </c>
      <c r="D374" s="122">
        <v>0</v>
      </c>
      <c r="E374" s="71" t="s">
        <v>531</v>
      </c>
      <c r="F374" s="379">
        <f>+G374+H374</f>
        <v>0</v>
      </c>
      <c r="G374" s="380"/>
      <c r="H374" s="381">
        <f>+H376+H381</f>
        <v>0</v>
      </c>
    </row>
    <row r="375" spans="1:8" s="72" customFormat="1" ht="13.5" customHeight="1" hidden="1">
      <c r="A375" s="406"/>
      <c r="B375" s="63"/>
      <c r="C375" s="121"/>
      <c r="D375" s="122"/>
      <c r="E375" s="68" t="s">
        <v>405</v>
      </c>
      <c r="F375" s="376"/>
      <c r="G375" s="377"/>
      <c r="H375" s="378"/>
    </row>
    <row r="376" spans="1:8" ht="17.25" hidden="1">
      <c r="A376" s="406">
        <v>2611</v>
      </c>
      <c r="B376" s="81" t="s">
        <v>104</v>
      </c>
      <c r="C376" s="123">
        <v>1</v>
      </c>
      <c r="D376" s="124">
        <v>1</v>
      </c>
      <c r="E376" s="68" t="s">
        <v>532</v>
      </c>
      <c r="F376" s="379">
        <f>+G376+H376</f>
        <v>0</v>
      </c>
      <c r="G376" s="380"/>
      <c r="H376" s="381">
        <f>+H378+H379+H380</f>
        <v>0</v>
      </c>
    </row>
    <row r="377" spans="1:8" ht="40.5" hidden="1">
      <c r="A377" s="406"/>
      <c r="B377" s="73"/>
      <c r="C377" s="123"/>
      <c r="D377" s="124"/>
      <c r="E377" s="68" t="s">
        <v>422</v>
      </c>
      <c r="F377" s="382"/>
      <c r="G377" s="383"/>
      <c r="H377" s="384"/>
    </row>
    <row r="378" spans="1:8" ht="17.25" hidden="1">
      <c r="A378" s="406"/>
      <c r="B378" s="73"/>
      <c r="C378" s="123"/>
      <c r="D378" s="124"/>
      <c r="E378" s="254" t="s">
        <v>706</v>
      </c>
      <c r="F378" s="382">
        <f>+H378</f>
        <v>0</v>
      </c>
      <c r="G378" s="383"/>
      <c r="H378" s="384"/>
    </row>
    <row r="379" spans="1:8" ht="17.25" hidden="1">
      <c r="A379" s="406"/>
      <c r="B379" s="73"/>
      <c r="C379" s="123"/>
      <c r="D379" s="124"/>
      <c r="E379" s="254" t="s">
        <v>707</v>
      </c>
      <c r="F379" s="382">
        <f>+G379+H379</f>
        <v>0</v>
      </c>
      <c r="G379" s="383"/>
      <c r="H379" s="384"/>
    </row>
    <row r="380" spans="1:8" ht="17.25" hidden="1">
      <c r="A380" s="406"/>
      <c r="B380" s="73"/>
      <c r="C380" s="123"/>
      <c r="D380" s="124"/>
      <c r="E380" s="254" t="s">
        <v>708</v>
      </c>
      <c r="F380" s="382">
        <f>+G380+H380</f>
        <v>0</v>
      </c>
      <c r="G380" s="383"/>
      <c r="H380" s="384"/>
    </row>
    <row r="381" spans="1:8" ht="27" hidden="1">
      <c r="A381" s="406">
        <v>2611</v>
      </c>
      <c r="B381" s="81" t="s">
        <v>104</v>
      </c>
      <c r="C381" s="123">
        <v>1</v>
      </c>
      <c r="D381" s="124">
        <v>1</v>
      </c>
      <c r="E381" s="68" t="s">
        <v>712</v>
      </c>
      <c r="F381" s="379">
        <f>+G381+H381</f>
        <v>0</v>
      </c>
      <c r="G381" s="380"/>
      <c r="H381" s="381">
        <f>+H383+H384+H385</f>
        <v>0</v>
      </c>
    </row>
    <row r="382" spans="1:8" ht="40.5" hidden="1">
      <c r="A382" s="406"/>
      <c r="B382" s="73"/>
      <c r="C382" s="123"/>
      <c r="D382" s="124"/>
      <c r="E382" s="68" t="s">
        <v>422</v>
      </c>
      <c r="F382" s="382"/>
      <c r="G382" s="383"/>
      <c r="H382" s="384"/>
    </row>
    <row r="383" spans="1:8" ht="17.25" hidden="1">
      <c r="A383" s="406"/>
      <c r="B383" s="73"/>
      <c r="C383" s="123"/>
      <c r="D383" s="124"/>
      <c r="E383" s="254" t="s">
        <v>706</v>
      </c>
      <c r="F383" s="382">
        <f>+H383</f>
        <v>0</v>
      </c>
      <c r="G383" s="383"/>
      <c r="H383" s="384"/>
    </row>
    <row r="384" spans="1:8" ht="17.25" hidden="1">
      <c r="A384" s="406"/>
      <c r="B384" s="73"/>
      <c r="C384" s="123"/>
      <c r="D384" s="124"/>
      <c r="E384" s="254" t="s">
        <v>707</v>
      </c>
      <c r="F384" s="382">
        <f>+G384+H384</f>
        <v>0</v>
      </c>
      <c r="G384" s="383"/>
      <c r="H384" s="384"/>
    </row>
    <row r="385" spans="1:8" ht="17.25" hidden="1">
      <c r="A385" s="406"/>
      <c r="B385" s="73"/>
      <c r="C385" s="123"/>
      <c r="D385" s="124"/>
      <c r="E385" s="254" t="s">
        <v>708</v>
      </c>
      <c r="F385" s="382">
        <f>+G385+H385</f>
        <v>0</v>
      </c>
      <c r="G385" s="383"/>
      <c r="H385" s="384"/>
    </row>
    <row r="386" spans="1:8" ht="17.25" hidden="1">
      <c r="A386" s="406">
        <v>2620</v>
      </c>
      <c r="B386" s="79" t="s">
        <v>104</v>
      </c>
      <c r="C386" s="121">
        <v>2</v>
      </c>
      <c r="D386" s="122">
        <v>0</v>
      </c>
      <c r="E386" s="71" t="s">
        <v>533</v>
      </c>
      <c r="F386" s="382"/>
      <c r="G386" s="383"/>
      <c r="H386" s="384"/>
    </row>
    <row r="387" spans="1:8" s="72" customFormat="1" ht="17.25" hidden="1">
      <c r="A387" s="406"/>
      <c r="B387" s="63"/>
      <c r="C387" s="121"/>
      <c r="D387" s="122"/>
      <c r="E387" s="68" t="s">
        <v>405</v>
      </c>
      <c r="F387" s="376"/>
      <c r="G387" s="377"/>
      <c r="H387" s="378"/>
    </row>
    <row r="388" spans="1:8" ht="17.25" hidden="1">
      <c r="A388" s="406">
        <v>2621</v>
      </c>
      <c r="B388" s="81" t="s">
        <v>104</v>
      </c>
      <c r="C388" s="123">
        <v>2</v>
      </c>
      <c r="D388" s="124">
        <v>1</v>
      </c>
      <c r="E388" s="68" t="s">
        <v>533</v>
      </c>
      <c r="F388" s="382"/>
      <c r="G388" s="383"/>
      <c r="H388" s="384"/>
    </row>
    <row r="389" spans="1:8" ht="40.5" hidden="1">
      <c r="A389" s="406"/>
      <c r="B389" s="73"/>
      <c r="C389" s="123"/>
      <c r="D389" s="124"/>
      <c r="E389" s="68" t="s">
        <v>422</v>
      </c>
      <c r="F389" s="382"/>
      <c r="G389" s="383"/>
      <c r="H389" s="384"/>
    </row>
    <row r="390" spans="1:8" ht="17.25" hidden="1">
      <c r="A390" s="406"/>
      <c r="B390" s="73"/>
      <c r="C390" s="123"/>
      <c r="D390" s="124"/>
      <c r="E390" s="68" t="s">
        <v>74</v>
      </c>
      <c r="F390" s="382"/>
      <c r="G390" s="383"/>
      <c r="H390" s="384"/>
    </row>
    <row r="391" spans="1:8" ht="17.25" hidden="1">
      <c r="A391" s="406"/>
      <c r="B391" s="73"/>
      <c r="C391" s="123"/>
      <c r="D391" s="124"/>
      <c r="E391" s="68" t="s">
        <v>74</v>
      </c>
      <c r="F391" s="382"/>
      <c r="G391" s="383"/>
      <c r="H391" s="384"/>
    </row>
    <row r="392" spans="1:8" ht="17.25" hidden="1">
      <c r="A392" s="406">
        <v>2630</v>
      </c>
      <c r="B392" s="79" t="s">
        <v>104</v>
      </c>
      <c r="C392" s="121">
        <v>3</v>
      </c>
      <c r="D392" s="122">
        <v>0</v>
      </c>
      <c r="E392" s="71" t="s">
        <v>534</v>
      </c>
      <c r="F392" s="382"/>
      <c r="G392" s="383"/>
      <c r="H392" s="384"/>
    </row>
    <row r="393" spans="1:8" s="72" customFormat="1" ht="17.25" hidden="1">
      <c r="A393" s="406"/>
      <c r="B393" s="63"/>
      <c r="C393" s="121"/>
      <c r="D393" s="122"/>
      <c r="E393" s="68" t="s">
        <v>405</v>
      </c>
      <c r="F393" s="376"/>
      <c r="G393" s="377"/>
      <c r="H393" s="378"/>
    </row>
    <row r="394" spans="1:8" ht="17.25" hidden="1">
      <c r="A394" s="406">
        <v>2631</v>
      </c>
      <c r="B394" s="81" t="s">
        <v>104</v>
      </c>
      <c r="C394" s="123">
        <v>3</v>
      </c>
      <c r="D394" s="124">
        <v>1</v>
      </c>
      <c r="E394" s="68" t="s">
        <v>535</v>
      </c>
      <c r="F394" s="382"/>
      <c r="G394" s="383"/>
      <c r="H394" s="384"/>
    </row>
    <row r="395" spans="1:8" ht="40.5" hidden="1">
      <c r="A395" s="406"/>
      <c r="B395" s="73"/>
      <c r="C395" s="123"/>
      <c r="D395" s="124"/>
      <c r="E395" s="68" t="s">
        <v>422</v>
      </c>
      <c r="F395" s="382"/>
      <c r="G395" s="383"/>
      <c r="H395" s="384"/>
    </row>
    <row r="396" spans="1:8" s="3" customFormat="1" ht="17.25">
      <c r="A396" s="406">
        <v>2640</v>
      </c>
      <c r="B396" s="79" t="s">
        <v>104</v>
      </c>
      <c r="C396" s="121">
        <v>4</v>
      </c>
      <c r="D396" s="122">
        <v>0</v>
      </c>
      <c r="E396" s="71" t="s">
        <v>536</v>
      </c>
      <c r="F396" s="388">
        <f>+G396+H396</f>
        <v>1328000</v>
      </c>
      <c r="G396" s="389">
        <f>+G398</f>
        <v>1000000</v>
      </c>
      <c r="H396" s="393">
        <f>+H398+H405</f>
        <v>328000</v>
      </c>
    </row>
    <row r="397" spans="1:8" s="4" customFormat="1" ht="17.25">
      <c r="A397" s="406"/>
      <c r="B397" s="63"/>
      <c r="C397" s="121"/>
      <c r="D397" s="122"/>
      <c r="E397" s="68" t="s">
        <v>405</v>
      </c>
      <c r="F397" s="385"/>
      <c r="G397" s="386"/>
      <c r="H397" s="387"/>
    </row>
    <row r="398" spans="1:8" s="3" customFormat="1" ht="17.25">
      <c r="A398" s="406">
        <v>2641</v>
      </c>
      <c r="B398" s="81" t="s">
        <v>104</v>
      </c>
      <c r="C398" s="123">
        <v>4</v>
      </c>
      <c r="D398" s="124">
        <v>1</v>
      </c>
      <c r="E398" s="68" t="s">
        <v>537</v>
      </c>
      <c r="F398" s="388">
        <f>+G398+H398</f>
        <v>1000000</v>
      </c>
      <c r="G398" s="389">
        <f>+G400+G401+G402</f>
        <v>1000000</v>
      </c>
      <c r="H398" s="393">
        <f>+H404+H403</f>
        <v>0</v>
      </c>
    </row>
    <row r="399" spans="1:8" s="3" customFormat="1" ht="40.5">
      <c r="A399" s="406"/>
      <c r="B399" s="73"/>
      <c r="C399" s="123"/>
      <c r="D399" s="124"/>
      <c r="E399" s="68" t="s">
        <v>422</v>
      </c>
      <c r="F399" s="394"/>
      <c r="G399" s="395"/>
      <c r="H399" s="392"/>
    </row>
    <row r="400" spans="1:8" ht="17.25">
      <c r="A400" s="406"/>
      <c r="B400" s="73"/>
      <c r="C400" s="123"/>
      <c r="D400" s="124"/>
      <c r="E400" s="254" t="s">
        <v>731</v>
      </c>
      <c r="F400" s="382">
        <f>+G400</f>
        <v>1000000</v>
      </c>
      <c r="G400" s="383">
        <v>1000000</v>
      </c>
      <c r="H400" s="384"/>
    </row>
    <row r="401" spans="1:8" ht="17.25" hidden="1">
      <c r="A401" s="406"/>
      <c r="B401" s="73"/>
      <c r="C401" s="123"/>
      <c r="D401" s="124"/>
      <c r="E401" s="254" t="s">
        <v>709</v>
      </c>
      <c r="F401" s="382">
        <f>+G401</f>
        <v>0</v>
      </c>
      <c r="G401" s="383"/>
      <c r="H401" s="384"/>
    </row>
    <row r="402" spans="1:8" ht="17.25" hidden="1">
      <c r="A402" s="406"/>
      <c r="B402" s="73"/>
      <c r="C402" s="123"/>
      <c r="D402" s="124"/>
      <c r="E402" s="254" t="s">
        <v>702</v>
      </c>
      <c r="F402" s="382">
        <f>+G402</f>
        <v>0</v>
      </c>
      <c r="G402" s="383"/>
      <c r="H402" s="384"/>
    </row>
    <row r="403" spans="1:8" s="3" customFormat="1" ht="17.25" hidden="1">
      <c r="A403" s="406"/>
      <c r="B403" s="73"/>
      <c r="C403" s="123"/>
      <c r="D403" s="124"/>
      <c r="E403" s="254" t="s">
        <v>706</v>
      </c>
      <c r="F403" s="382">
        <f>+H403</f>
        <v>0</v>
      </c>
      <c r="G403" s="383"/>
      <c r="H403" s="384"/>
    </row>
    <row r="404" spans="1:8" ht="17.25" hidden="1">
      <c r="A404" s="406"/>
      <c r="B404" s="73"/>
      <c r="C404" s="123"/>
      <c r="D404" s="124"/>
      <c r="E404" s="254" t="s">
        <v>744</v>
      </c>
      <c r="F404" s="382">
        <f>+H404</f>
        <v>0</v>
      </c>
      <c r="G404" s="383"/>
      <c r="H404" s="384"/>
    </row>
    <row r="405" spans="1:8" s="3" customFormat="1" ht="17.25">
      <c r="A405" s="406">
        <v>2641</v>
      </c>
      <c r="B405" s="81" t="s">
        <v>104</v>
      </c>
      <c r="C405" s="123">
        <v>4</v>
      </c>
      <c r="D405" s="124">
        <v>1</v>
      </c>
      <c r="E405" s="68" t="s">
        <v>754</v>
      </c>
      <c r="F405" s="388">
        <f>+G405+H405</f>
        <v>328000</v>
      </c>
      <c r="G405" s="389"/>
      <c r="H405" s="393">
        <f>+H408+H407</f>
        <v>328000</v>
      </c>
    </row>
    <row r="406" spans="1:8" s="3" customFormat="1" ht="40.5">
      <c r="A406" s="406"/>
      <c r="B406" s="73"/>
      <c r="C406" s="123"/>
      <c r="D406" s="124"/>
      <c r="E406" s="68" t="s">
        <v>422</v>
      </c>
      <c r="F406" s="394"/>
      <c r="G406" s="395"/>
      <c r="H406" s="392"/>
    </row>
    <row r="407" spans="1:8" s="3" customFormat="1" ht="17.25">
      <c r="A407" s="406"/>
      <c r="B407" s="73"/>
      <c r="C407" s="123"/>
      <c r="D407" s="124"/>
      <c r="E407" s="254" t="s">
        <v>706</v>
      </c>
      <c r="F407" s="382">
        <f>+H407</f>
        <v>328000</v>
      </c>
      <c r="G407" s="383"/>
      <c r="H407" s="384">
        <v>328000</v>
      </c>
    </row>
    <row r="408" spans="1:8" ht="17.25" hidden="1">
      <c r="A408" s="406"/>
      <c r="B408" s="73"/>
      <c r="C408" s="123"/>
      <c r="D408" s="124"/>
      <c r="E408" s="254" t="s">
        <v>744</v>
      </c>
      <c r="F408" s="382">
        <f>+H408</f>
        <v>0</v>
      </c>
      <c r="G408" s="383"/>
      <c r="H408" s="384"/>
    </row>
    <row r="409" spans="1:8" s="3" customFormat="1" ht="27">
      <c r="A409" s="406">
        <v>2660</v>
      </c>
      <c r="B409" s="79" t="s">
        <v>104</v>
      </c>
      <c r="C409" s="121">
        <v>6</v>
      </c>
      <c r="D409" s="122">
        <v>0</v>
      </c>
      <c r="E409" s="71" t="s">
        <v>539</v>
      </c>
      <c r="F409" s="380">
        <f>+G409+H409</f>
        <v>6000000</v>
      </c>
      <c r="G409" s="380">
        <f>+G411</f>
        <v>6000000</v>
      </c>
      <c r="H409" s="381">
        <f>+H411+H419</f>
        <v>0</v>
      </c>
    </row>
    <row r="410" spans="1:8" s="4" customFormat="1" ht="17.25">
      <c r="A410" s="406"/>
      <c r="B410" s="63"/>
      <c r="C410" s="121"/>
      <c r="D410" s="122"/>
      <c r="E410" s="68" t="s">
        <v>405</v>
      </c>
      <c r="F410" s="385"/>
      <c r="G410" s="386"/>
      <c r="H410" s="387"/>
    </row>
    <row r="411" spans="1:8" s="3" customFormat="1" ht="31.5" customHeight="1">
      <c r="A411" s="406">
        <v>2661</v>
      </c>
      <c r="B411" s="81" t="s">
        <v>104</v>
      </c>
      <c r="C411" s="123">
        <v>6</v>
      </c>
      <c r="D411" s="124">
        <v>1</v>
      </c>
      <c r="E411" s="68" t="s">
        <v>539</v>
      </c>
      <c r="F411" s="380">
        <f>+G411+H411</f>
        <v>6000000</v>
      </c>
      <c r="G411" s="380">
        <f>+G413+G414+G415</f>
        <v>6000000</v>
      </c>
      <c r="H411" s="393">
        <f>+H416+H417+H418</f>
        <v>0</v>
      </c>
    </row>
    <row r="412" spans="1:8" s="3" customFormat="1" ht="40.5">
      <c r="A412" s="406"/>
      <c r="B412" s="73"/>
      <c r="C412" s="123"/>
      <c r="D412" s="124"/>
      <c r="E412" s="68" t="s">
        <v>422</v>
      </c>
      <c r="F412" s="394"/>
      <c r="G412" s="395"/>
      <c r="H412" s="392"/>
    </row>
    <row r="413" spans="1:8" ht="17.25" hidden="1">
      <c r="A413" s="406"/>
      <c r="B413" s="73"/>
      <c r="C413" s="123"/>
      <c r="D413" s="124"/>
      <c r="E413" s="254" t="s">
        <v>709</v>
      </c>
      <c r="F413" s="382">
        <f>+G413</f>
        <v>0</v>
      </c>
      <c r="G413" s="383"/>
      <c r="H413" s="396"/>
    </row>
    <row r="414" spans="1:8" ht="25.5" customHeight="1" hidden="1">
      <c r="A414" s="406"/>
      <c r="B414" s="73"/>
      <c r="C414" s="123"/>
      <c r="D414" s="124"/>
      <c r="E414" s="254" t="s">
        <v>747</v>
      </c>
      <c r="F414" s="382">
        <f>+G414</f>
        <v>0</v>
      </c>
      <c r="G414" s="383"/>
      <c r="H414" s="396"/>
    </row>
    <row r="415" spans="1:8" ht="17.25">
      <c r="A415" s="406"/>
      <c r="B415" s="73"/>
      <c r="C415" s="123"/>
      <c r="D415" s="124"/>
      <c r="E415" s="254" t="s">
        <v>702</v>
      </c>
      <c r="F415" s="382">
        <f>+G415</f>
        <v>6000000</v>
      </c>
      <c r="G415" s="383">
        <v>6000000</v>
      </c>
      <c r="H415" s="384"/>
    </row>
    <row r="416" spans="1:8" s="3" customFormat="1" ht="17.25" hidden="1">
      <c r="A416" s="406"/>
      <c r="B416" s="73"/>
      <c r="C416" s="123"/>
      <c r="D416" s="124"/>
      <c r="E416" s="254" t="s">
        <v>706</v>
      </c>
      <c r="F416" s="382">
        <f>+H416</f>
        <v>0</v>
      </c>
      <c r="G416" s="383"/>
      <c r="H416" s="384"/>
    </row>
    <row r="417" spans="1:8" s="3" customFormat="1" ht="17.25" hidden="1">
      <c r="A417" s="406"/>
      <c r="B417" s="73"/>
      <c r="C417" s="123"/>
      <c r="D417" s="124"/>
      <c r="E417" s="254" t="s">
        <v>707</v>
      </c>
      <c r="F417" s="382">
        <f>+H417</f>
        <v>0</v>
      </c>
      <c r="G417" s="383"/>
      <c r="H417" s="384"/>
    </row>
    <row r="418" spans="1:8" s="3" customFormat="1" ht="17.25" hidden="1">
      <c r="A418" s="406"/>
      <c r="B418" s="73"/>
      <c r="C418" s="123"/>
      <c r="D418" s="124"/>
      <c r="E418" s="254" t="s">
        <v>708</v>
      </c>
      <c r="F418" s="382">
        <f>+G418+H418</f>
        <v>0</v>
      </c>
      <c r="G418" s="383"/>
      <c r="H418" s="384"/>
    </row>
    <row r="419" spans="1:8" s="3" customFormat="1" ht="31.5" customHeight="1" hidden="1">
      <c r="A419" s="406">
        <v>2661</v>
      </c>
      <c r="B419" s="81" t="s">
        <v>104</v>
      </c>
      <c r="C419" s="123">
        <v>6</v>
      </c>
      <c r="D419" s="124">
        <v>1</v>
      </c>
      <c r="E419" s="68" t="s">
        <v>755</v>
      </c>
      <c r="F419" s="380">
        <f>+G419+H419</f>
        <v>0</v>
      </c>
      <c r="G419" s="380"/>
      <c r="H419" s="393">
        <f>+H421+H422+H423</f>
        <v>0</v>
      </c>
    </row>
    <row r="420" spans="1:8" s="3" customFormat="1" ht="40.5" hidden="1">
      <c r="A420" s="406"/>
      <c r="B420" s="73"/>
      <c r="C420" s="123"/>
      <c r="D420" s="124"/>
      <c r="E420" s="68" t="s">
        <v>422</v>
      </c>
      <c r="F420" s="394"/>
      <c r="G420" s="395"/>
      <c r="H420" s="392"/>
    </row>
    <row r="421" spans="1:8" s="3" customFormat="1" ht="17.25" hidden="1">
      <c r="A421" s="406"/>
      <c r="B421" s="73"/>
      <c r="C421" s="123"/>
      <c r="D421" s="124"/>
      <c r="E421" s="254" t="s">
        <v>706</v>
      </c>
      <c r="F421" s="382">
        <f>+H421</f>
        <v>0</v>
      </c>
      <c r="G421" s="383"/>
      <c r="H421" s="384"/>
    </row>
    <row r="422" spans="1:8" s="3" customFormat="1" ht="17.25" hidden="1">
      <c r="A422" s="406"/>
      <c r="B422" s="73"/>
      <c r="C422" s="123"/>
      <c r="D422" s="124"/>
      <c r="E422" s="254" t="s">
        <v>707</v>
      </c>
      <c r="F422" s="382">
        <f>+H422</f>
        <v>0</v>
      </c>
      <c r="G422" s="383"/>
      <c r="H422" s="384"/>
    </row>
    <row r="423" spans="1:8" s="3" customFormat="1" ht="17.25" hidden="1">
      <c r="A423" s="406"/>
      <c r="B423" s="73"/>
      <c r="C423" s="123"/>
      <c r="D423" s="124"/>
      <c r="E423" s="254" t="s">
        <v>708</v>
      </c>
      <c r="F423" s="382">
        <f>+G423+H423</f>
        <v>0</v>
      </c>
      <c r="G423" s="383"/>
      <c r="H423" s="384"/>
    </row>
    <row r="424" spans="1:8" s="67" customFormat="1" ht="36" customHeight="1" hidden="1">
      <c r="A424" s="407">
        <v>2700</v>
      </c>
      <c r="B424" s="79" t="s">
        <v>105</v>
      </c>
      <c r="C424" s="121">
        <v>0</v>
      </c>
      <c r="D424" s="122">
        <v>0</v>
      </c>
      <c r="E424" s="80" t="s">
        <v>79</v>
      </c>
      <c r="F424" s="379">
        <f>+H424</f>
        <v>0</v>
      </c>
      <c r="G424" s="380"/>
      <c r="H424" s="381">
        <f>+H426</f>
        <v>0</v>
      </c>
    </row>
    <row r="425" spans="1:8" ht="17.25" hidden="1">
      <c r="A425" s="405"/>
      <c r="B425" s="63"/>
      <c r="C425" s="119"/>
      <c r="D425" s="120"/>
      <c r="E425" s="68" t="s">
        <v>403</v>
      </c>
      <c r="F425" s="373"/>
      <c r="G425" s="374"/>
      <c r="H425" s="375"/>
    </row>
    <row r="426" spans="1:8" ht="17.25" hidden="1">
      <c r="A426" s="406">
        <v>2710</v>
      </c>
      <c r="B426" s="79" t="s">
        <v>105</v>
      </c>
      <c r="C426" s="121">
        <v>1</v>
      </c>
      <c r="D426" s="122">
        <v>0</v>
      </c>
      <c r="E426" s="71" t="s">
        <v>541</v>
      </c>
      <c r="F426" s="379">
        <f>+G426+H426</f>
        <v>0</v>
      </c>
      <c r="G426" s="380"/>
      <c r="H426" s="381">
        <f>+H427</f>
        <v>0</v>
      </c>
    </row>
    <row r="427" spans="1:8" s="3" customFormat="1" ht="17.25" hidden="1">
      <c r="A427" s="406">
        <v>2713</v>
      </c>
      <c r="B427" s="81" t="s">
        <v>105</v>
      </c>
      <c r="C427" s="123">
        <v>1</v>
      </c>
      <c r="D427" s="124">
        <v>3</v>
      </c>
      <c r="E427" s="68" t="s">
        <v>544</v>
      </c>
      <c r="F427" s="394">
        <f>+G427+H427</f>
        <v>0</v>
      </c>
      <c r="G427" s="395"/>
      <c r="H427" s="392">
        <f>+H429</f>
        <v>0</v>
      </c>
    </row>
    <row r="428" spans="1:8" s="3" customFormat="1" ht="40.5" hidden="1">
      <c r="A428" s="406"/>
      <c r="B428" s="73"/>
      <c r="C428" s="123"/>
      <c r="D428" s="124"/>
      <c r="E428" s="68" t="s">
        <v>422</v>
      </c>
      <c r="F428" s="394"/>
      <c r="G428" s="395"/>
      <c r="H428" s="392"/>
    </row>
    <row r="429" spans="1:8" ht="17.25" hidden="1">
      <c r="A429" s="406"/>
      <c r="B429" s="73"/>
      <c r="C429" s="123"/>
      <c r="D429" s="124"/>
      <c r="E429" s="254" t="s">
        <v>744</v>
      </c>
      <c r="F429" s="382">
        <f>+H429</f>
        <v>0</v>
      </c>
      <c r="G429" s="383"/>
      <c r="H429" s="384"/>
    </row>
    <row r="430" spans="1:8" ht="17.25" hidden="1">
      <c r="A430" s="406">
        <v>2720</v>
      </c>
      <c r="B430" s="79" t="s">
        <v>105</v>
      </c>
      <c r="C430" s="121">
        <v>2</v>
      </c>
      <c r="D430" s="122">
        <v>0</v>
      </c>
      <c r="E430" s="68" t="s">
        <v>74</v>
      </c>
      <c r="F430" s="382"/>
      <c r="G430" s="383"/>
      <c r="H430" s="384"/>
    </row>
    <row r="431" spans="1:8" s="72" customFormat="1" ht="10.5" customHeight="1" hidden="1">
      <c r="A431" s="406"/>
      <c r="B431" s="63"/>
      <c r="C431" s="121"/>
      <c r="D431" s="122"/>
      <c r="E431" s="71" t="s">
        <v>545</v>
      </c>
      <c r="F431" s="376"/>
      <c r="G431" s="377"/>
      <c r="H431" s="378"/>
    </row>
    <row r="432" spans="1:8" ht="17.25" hidden="1">
      <c r="A432" s="406">
        <v>2721</v>
      </c>
      <c r="B432" s="81" t="s">
        <v>105</v>
      </c>
      <c r="C432" s="123">
        <v>2</v>
      </c>
      <c r="D432" s="124">
        <v>1</v>
      </c>
      <c r="E432" s="68" t="s">
        <v>405</v>
      </c>
      <c r="F432" s="382"/>
      <c r="G432" s="383"/>
      <c r="H432" s="384"/>
    </row>
    <row r="433" spans="1:8" ht="17.25" hidden="1">
      <c r="A433" s="406"/>
      <c r="B433" s="73"/>
      <c r="C433" s="123"/>
      <c r="D433" s="124"/>
      <c r="E433" s="68" t="s">
        <v>546</v>
      </c>
      <c r="F433" s="382"/>
      <c r="G433" s="383"/>
      <c r="H433" s="384"/>
    </row>
    <row r="434" spans="1:8" ht="40.5" hidden="1">
      <c r="A434" s="406"/>
      <c r="B434" s="73"/>
      <c r="C434" s="123"/>
      <c r="D434" s="124"/>
      <c r="E434" s="68" t="s">
        <v>422</v>
      </c>
      <c r="F434" s="382"/>
      <c r="G434" s="383"/>
      <c r="H434" s="384"/>
    </row>
    <row r="435" spans="1:8" ht="17.25" hidden="1">
      <c r="A435" s="406"/>
      <c r="B435" s="73"/>
      <c r="C435" s="123"/>
      <c r="D435" s="124"/>
      <c r="E435" s="68" t="s">
        <v>74</v>
      </c>
      <c r="F435" s="382"/>
      <c r="G435" s="383"/>
      <c r="H435" s="384"/>
    </row>
    <row r="436" spans="1:8" ht="20.25" customHeight="1" hidden="1">
      <c r="A436" s="406">
        <v>2722</v>
      </c>
      <c r="B436" s="81" t="s">
        <v>105</v>
      </c>
      <c r="C436" s="123">
        <v>2</v>
      </c>
      <c r="D436" s="124">
        <v>2</v>
      </c>
      <c r="E436" s="68" t="s">
        <v>74</v>
      </c>
      <c r="F436" s="382"/>
      <c r="G436" s="383"/>
      <c r="H436" s="384"/>
    </row>
    <row r="437" spans="1:8" ht="17.25" hidden="1">
      <c r="A437" s="406"/>
      <c r="B437" s="73"/>
      <c r="C437" s="123"/>
      <c r="D437" s="124"/>
      <c r="E437" s="68" t="s">
        <v>547</v>
      </c>
      <c r="F437" s="382"/>
      <c r="G437" s="383"/>
      <c r="H437" s="384"/>
    </row>
    <row r="438" spans="1:8" ht="40.5" hidden="1">
      <c r="A438" s="406"/>
      <c r="B438" s="73"/>
      <c r="C438" s="123"/>
      <c r="D438" s="124"/>
      <c r="E438" s="68" t="s">
        <v>422</v>
      </c>
      <c r="F438" s="382"/>
      <c r="G438" s="383"/>
      <c r="H438" s="384"/>
    </row>
    <row r="439" spans="1:8" ht="17.25" hidden="1">
      <c r="A439" s="406"/>
      <c r="B439" s="73"/>
      <c r="C439" s="123"/>
      <c r="D439" s="124"/>
      <c r="E439" s="68" t="s">
        <v>74</v>
      </c>
      <c r="F439" s="382"/>
      <c r="G439" s="383"/>
      <c r="H439" s="384"/>
    </row>
    <row r="440" spans="1:8" ht="17.25" hidden="1">
      <c r="A440" s="406">
        <v>2723</v>
      </c>
      <c r="B440" s="81" t="s">
        <v>105</v>
      </c>
      <c r="C440" s="123">
        <v>2</v>
      </c>
      <c r="D440" s="124">
        <v>3</v>
      </c>
      <c r="E440" s="68" t="s">
        <v>74</v>
      </c>
      <c r="F440" s="382"/>
      <c r="G440" s="383"/>
      <c r="H440" s="384"/>
    </row>
    <row r="441" spans="1:8" ht="17.25" hidden="1">
      <c r="A441" s="406"/>
      <c r="B441" s="73"/>
      <c r="C441" s="123"/>
      <c r="D441" s="124"/>
      <c r="E441" s="68" t="s">
        <v>548</v>
      </c>
      <c r="F441" s="382"/>
      <c r="G441" s="383"/>
      <c r="H441" s="384"/>
    </row>
    <row r="442" spans="1:8" ht="40.5" hidden="1">
      <c r="A442" s="406"/>
      <c r="B442" s="73"/>
      <c r="C442" s="123"/>
      <c r="D442" s="124"/>
      <c r="E442" s="68" t="s">
        <v>422</v>
      </c>
      <c r="F442" s="382"/>
      <c r="G442" s="383"/>
      <c r="H442" s="384"/>
    </row>
    <row r="443" spans="1:8" ht="17.25" hidden="1">
      <c r="A443" s="406"/>
      <c r="B443" s="73"/>
      <c r="C443" s="123"/>
      <c r="D443" s="124"/>
      <c r="E443" s="68" t="s">
        <v>74</v>
      </c>
      <c r="F443" s="382"/>
      <c r="G443" s="383"/>
      <c r="H443" s="384"/>
    </row>
    <row r="444" spans="1:8" ht="17.25" hidden="1">
      <c r="A444" s="406">
        <v>2724</v>
      </c>
      <c r="B444" s="81" t="s">
        <v>105</v>
      </c>
      <c r="C444" s="123">
        <v>2</v>
      </c>
      <c r="D444" s="124">
        <v>4</v>
      </c>
      <c r="E444" s="68" t="s">
        <v>74</v>
      </c>
      <c r="F444" s="382"/>
      <c r="G444" s="383"/>
      <c r="H444" s="384"/>
    </row>
    <row r="445" spans="1:8" ht="17.25" hidden="1">
      <c r="A445" s="406"/>
      <c r="B445" s="73"/>
      <c r="C445" s="123"/>
      <c r="D445" s="124"/>
      <c r="E445" s="68" t="s">
        <v>549</v>
      </c>
      <c r="F445" s="382"/>
      <c r="G445" s="383"/>
      <c r="H445" s="384"/>
    </row>
    <row r="446" spans="1:8" ht="40.5" hidden="1">
      <c r="A446" s="406"/>
      <c r="B446" s="73"/>
      <c r="C446" s="123"/>
      <c r="D446" s="124"/>
      <c r="E446" s="68" t="s">
        <v>422</v>
      </c>
      <c r="F446" s="382"/>
      <c r="G446" s="383"/>
      <c r="H446" s="384"/>
    </row>
    <row r="447" spans="1:8" ht="17.25" hidden="1">
      <c r="A447" s="406"/>
      <c r="B447" s="73"/>
      <c r="C447" s="123"/>
      <c r="D447" s="124"/>
      <c r="E447" s="68" t="s">
        <v>74</v>
      </c>
      <c r="F447" s="382"/>
      <c r="G447" s="383"/>
      <c r="H447" s="384"/>
    </row>
    <row r="448" spans="1:8" ht="17.25" hidden="1">
      <c r="A448" s="406">
        <v>2730</v>
      </c>
      <c r="B448" s="79" t="s">
        <v>105</v>
      </c>
      <c r="C448" s="121">
        <v>3</v>
      </c>
      <c r="D448" s="122">
        <v>0</v>
      </c>
      <c r="E448" s="68" t="s">
        <v>74</v>
      </c>
      <c r="F448" s="382"/>
      <c r="G448" s="383"/>
      <c r="H448" s="384"/>
    </row>
    <row r="449" spans="1:8" s="72" customFormat="1" ht="10.5" customHeight="1" hidden="1">
      <c r="A449" s="406"/>
      <c r="B449" s="63"/>
      <c r="C449" s="121"/>
      <c r="D449" s="122"/>
      <c r="E449" s="71" t="s">
        <v>550</v>
      </c>
      <c r="F449" s="376"/>
      <c r="G449" s="377"/>
      <c r="H449" s="378"/>
    </row>
    <row r="450" spans="1:8" ht="15" customHeight="1" hidden="1">
      <c r="A450" s="406">
        <v>2731</v>
      </c>
      <c r="B450" s="81" t="s">
        <v>105</v>
      </c>
      <c r="C450" s="123">
        <v>3</v>
      </c>
      <c r="D450" s="124">
        <v>1</v>
      </c>
      <c r="E450" s="68" t="s">
        <v>405</v>
      </c>
      <c r="F450" s="382"/>
      <c r="G450" s="383"/>
      <c r="H450" s="384"/>
    </row>
    <row r="451" spans="1:8" ht="17.25" hidden="1">
      <c r="A451" s="406"/>
      <c r="B451" s="73"/>
      <c r="C451" s="123"/>
      <c r="D451" s="124"/>
      <c r="E451" s="68" t="s">
        <v>551</v>
      </c>
      <c r="F451" s="382"/>
      <c r="G451" s="383"/>
      <c r="H451" s="384"/>
    </row>
    <row r="452" spans="1:8" ht="40.5" hidden="1">
      <c r="A452" s="406"/>
      <c r="B452" s="73"/>
      <c r="C452" s="123"/>
      <c r="D452" s="124"/>
      <c r="E452" s="68" t="s">
        <v>422</v>
      </c>
      <c r="F452" s="382"/>
      <c r="G452" s="383"/>
      <c r="H452" s="384"/>
    </row>
    <row r="453" spans="1:8" ht="17.25" hidden="1">
      <c r="A453" s="406"/>
      <c r="B453" s="73"/>
      <c r="C453" s="123"/>
      <c r="D453" s="124"/>
      <c r="E453" s="68" t="s">
        <v>74</v>
      </c>
      <c r="F453" s="382"/>
      <c r="G453" s="383"/>
      <c r="H453" s="384"/>
    </row>
    <row r="454" spans="1:8" ht="18" customHeight="1" hidden="1">
      <c r="A454" s="406">
        <v>2732</v>
      </c>
      <c r="B454" s="81" t="s">
        <v>105</v>
      </c>
      <c r="C454" s="123">
        <v>3</v>
      </c>
      <c r="D454" s="124">
        <v>2</v>
      </c>
      <c r="E454" s="68" t="s">
        <v>74</v>
      </c>
      <c r="F454" s="382"/>
      <c r="G454" s="383"/>
      <c r="H454" s="384"/>
    </row>
    <row r="455" spans="1:8" ht="17.25" hidden="1">
      <c r="A455" s="406"/>
      <c r="B455" s="73"/>
      <c r="C455" s="123"/>
      <c r="D455" s="124"/>
      <c r="E455" s="68" t="s">
        <v>552</v>
      </c>
      <c r="F455" s="382"/>
      <c r="G455" s="383"/>
      <c r="H455" s="384"/>
    </row>
    <row r="456" spans="1:8" ht="40.5" hidden="1">
      <c r="A456" s="406"/>
      <c r="B456" s="73"/>
      <c r="C456" s="123"/>
      <c r="D456" s="124"/>
      <c r="E456" s="68" t="s">
        <v>422</v>
      </c>
      <c r="F456" s="382"/>
      <c r="G456" s="383"/>
      <c r="H456" s="384"/>
    </row>
    <row r="457" spans="1:8" ht="17.25" hidden="1">
      <c r="A457" s="406"/>
      <c r="B457" s="73"/>
      <c r="C457" s="123"/>
      <c r="D457" s="124"/>
      <c r="E457" s="68" t="s">
        <v>74</v>
      </c>
      <c r="F457" s="382"/>
      <c r="G457" s="383"/>
      <c r="H457" s="384"/>
    </row>
    <row r="458" spans="1:8" ht="21.75" customHeight="1" hidden="1">
      <c r="A458" s="406">
        <v>2733</v>
      </c>
      <c r="B458" s="81" t="s">
        <v>105</v>
      </c>
      <c r="C458" s="123">
        <v>3</v>
      </c>
      <c r="D458" s="124">
        <v>3</v>
      </c>
      <c r="E458" s="68" t="s">
        <v>74</v>
      </c>
      <c r="F458" s="382"/>
      <c r="G458" s="383"/>
      <c r="H458" s="384"/>
    </row>
    <row r="459" spans="1:8" ht="27" hidden="1">
      <c r="A459" s="406"/>
      <c r="B459" s="73"/>
      <c r="C459" s="123"/>
      <c r="D459" s="124"/>
      <c r="E459" s="68" t="s">
        <v>553</v>
      </c>
      <c r="F459" s="382"/>
      <c r="G459" s="383"/>
      <c r="H459" s="384"/>
    </row>
    <row r="460" spans="1:8" ht="40.5" hidden="1">
      <c r="A460" s="406"/>
      <c r="B460" s="73"/>
      <c r="C460" s="123"/>
      <c r="D460" s="124"/>
      <c r="E460" s="68" t="s">
        <v>422</v>
      </c>
      <c r="F460" s="382"/>
      <c r="G460" s="383"/>
      <c r="H460" s="384"/>
    </row>
    <row r="461" spans="1:8" ht="17.25" hidden="1">
      <c r="A461" s="406"/>
      <c r="B461" s="73"/>
      <c r="C461" s="123"/>
      <c r="D461" s="124"/>
      <c r="E461" s="68" t="s">
        <v>74</v>
      </c>
      <c r="F461" s="382"/>
      <c r="G461" s="383"/>
      <c r="H461" s="384"/>
    </row>
    <row r="462" spans="1:8" ht="29.25" customHeight="1" hidden="1">
      <c r="A462" s="406">
        <v>2734</v>
      </c>
      <c r="B462" s="81" t="s">
        <v>105</v>
      </c>
      <c r="C462" s="123">
        <v>3</v>
      </c>
      <c r="D462" s="124">
        <v>4</v>
      </c>
      <c r="E462" s="68" t="s">
        <v>74</v>
      </c>
      <c r="F462" s="382"/>
      <c r="G462" s="383"/>
      <c r="H462" s="384"/>
    </row>
    <row r="463" spans="1:8" ht="27" hidden="1">
      <c r="A463" s="406"/>
      <c r="B463" s="73"/>
      <c r="C463" s="123"/>
      <c r="D463" s="124"/>
      <c r="E463" s="68" t="s">
        <v>554</v>
      </c>
      <c r="F463" s="382"/>
      <c r="G463" s="383"/>
      <c r="H463" s="384"/>
    </row>
    <row r="464" spans="1:8" ht="40.5" hidden="1">
      <c r="A464" s="406"/>
      <c r="B464" s="73"/>
      <c r="C464" s="123"/>
      <c r="D464" s="124"/>
      <c r="E464" s="68" t="s">
        <v>422</v>
      </c>
      <c r="F464" s="382"/>
      <c r="G464" s="383"/>
      <c r="H464" s="384"/>
    </row>
    <row r="465" spans="1:8" ht="17.25" hidden="1">
      <c r="A465" s="406"/>
      <c r="B465" s="73"/>
      <c r="C465" s="123"/>
      <c r="D465" s="124"/>
      <c r="E465" s="68" t="s">
        <v>74</v>
      </c>
      <c r="F465" s="382"/>
      <c r="G465" s="383"/>
      <c r="H465" s="384"/>
    </row>
    <row r="466" spans="1:8" ht="17.25" hidden="1">
      <c r="A466" s="406">
        <v>2740</v>
      </c>
      <c r="B466" s="79" t="s">
        <v>105</v>
      </c>
      <c r="C466" s="121">
        <v>4</v>
      </c>
      <c r="D466" s="122">
        <v>0</v>
      </c>
      <c r="E466" s="68" t="s">
        <v>74</v>
      </c>
      <c r="F466" s="382"/>
      <c r="G466" s="383"/>
      <c r="H466" s="384"/>
    </row>
    <row r="467" spans="1:8" s="72" customFormat="1" ht="10.5" customHeight="1" hidden="1">
      <c r="A467" s="406"/>
      <c r="B467" s="63"/>
      <c r="C467" s="121"/>
      <c r="D467" s="122"/>
      <c r="E467" s="71" t="s">
        <v>555</v>
      </c>
      <c r="F467" s="376"/>
      <c r="G467" s="377"/>
      <c r="H467" s="378"/>
    </row>
    <row r="468" spans="1:8" ht="17.25" hidden="1">
      <c r="A468" s="406">
        <v>2741</v>
      </c>
      <c r="B468" s="81" t="s">
        <v>105</v>
      </c>
      <c r="C468" s="123">
        <v>4</v>
      </c>
      <c r="D468" s="124">
        <v>1</v>
      </c>
      <c r="E468" s="68" t="s">
        <v>405</v>
      </c>
      <c r="F468" s="382"/>
      <c r="G468" s="383"/>
      <c r="H468" s="384"/>
    </row>
    <row r="469" spans="1:8" ht="17.25" hidden="1">
      <c r="A469" s="406"/>
      <c r="B469" s="73"/>
      <c r="C469" s="123"/>
      <c r="D469" s="124"/>
      <c r="E469" s="68" t="s">
        <v>555</v>
      </c>
      <c r="F469" s="382"/>
      <c r="G469" s="383"/>
      <c r="H469" s="384"/>
    </row>
    <row r="470" spans="1:8" ht="40.5" hidden="1">
      <c r="A470" s="406"/>
      <c r="B470" s="73"/>
      <c r="C470" s="123"/>
      <c r="D470" s="124"/>
      <c r="E470" s="68" t="s">
        <v>422</v>
      </c>
      <c r="F470" s="382"/>
      <c r="G470" s="383"/>
      <c r="H470" s="384"/>
    </row>
    <row r="471" spans="1:8" ht="17.25" hidden="1">
      <c r="A471" s="406"/>
      <c r="B471" s="73"/>
      <c r="C471" s="123"/>
      <c r="D471" s="124"/>
      <c r="E471" s="68" t="s">
        <v>74</v>
      </c>
      <c r="F471" s="382"/>
      <c r="G471" s="383"/>
      <c r="H471" s="384"/>
    </row>
    <row r="472" spans="1:8" ht="32.25" customHeight="1" hidden="1">
      <c r="A472" s="406">
        <v>2750</v>
      </c>
      <c r="B472" s="79" t="s">
        <v>105</v>
      </c>
      <c r="C472" s="121">
        <v>5</v>
      </c>
      <c r="D472" s="122">
        <v>0</v>
      </c>
      <c r="E472" s="68" t="s">
        <v>74</v>
      </c>
      <c r="F472" s="382"/>
      <c r="G472" s="383"/>
      <c r="H472" s="384"/>
    </row>
    <row r="473" spans="1:8" s="72" customFormat="1" ht="10.5" customHeight="1" hidden="1">
      <c r="A473" s="406"/>
      <c r="B473" s="63"/>
      <c r="C473" s="121"/>
      <c r="D473" s="122"/>
      <c r="E473" s="71" t="s">
        <v>556</v>
      </c>
      <c r="F473" s="376"/>
      <c r="G473" s="377"/>
      <c r="H473" s="378"/>
    </row>
    <row r="474" spans="1:8" ht="17.25" hidden="1">
      <c r="A474" s="406">
        <v>2751</v>
      </c>
      <c r="B474" s="81" t="s">
        <v>105</v>
      </c>
      <c r="C474" s="123">
        <v>5</v>
      </c>
      <c r="D474" s="124">
        <v>1</v>
      </c>
      <c r="E474" s="68" t="s">
        <v>405</v>
      </c>
      <c r="F474" s="382"/>
      <c r="G474" s="383"/>
      <c r="H474" s="384"/>
    </row>
    <row r="475" spans="1:8" ht="27" hidden="1">
      <c r="A475" s="406"/>
      <c r="B475" s="73"/>
      <c r="C475" s="123"/>
      <c r="D475" s="124"/>
      <c r="E475" s="68" t="s">
        <v>556</v>
      </c>
      <c r="F475" s="382"/>
      <c r="G475" s="383"/>
      <c r="H475" s="384"/>
    </row>
    <row r="476" spans="1:8" ht="40.5" hidden="1">
      <c r="A476" s="406"/>
      <c r="B476" s="73"/>
      <c r="C476" s="123"/>
      <c r="D476" s="124"/>
      <c r="E476" s="68" t="s">
        <v>422</v>
      </c>
      <c r="F476" s="382"/>
      <c r="G476" s="383"/>
      <c r="H476" s="384"/>
    </row>
    <row r="477" spans="1:8" ht="17.25" hidden="1">
      <c r="A477" s="406"/>
      <c r="B477" s="73"/>
      <c r="C477" s="123"/>
      <c r="D477" s="124"/>
      <c r="E477" s="68" t="s">
        <v>74</v>
      </c>
      <c r="F477" s="382"/>
      <c r="G477" s="383"/>
      <c r="H477" s="384"/>
    </row>
    <row r="478" spans="1:8" ht="17.25" hidden="1">
      <c r="A478" s="406">
        <v>2760</v>
      </c>
      <c r="B478" s="79" t="s">
        <v>105</v>
      </c>
      <c r="C478" s="121">
        <v>6</v>
      </c>
      <c r="D478" s="122">
        <v>0</v>
      </c>
      <c r="E478" s="68" t="s">
        <v>74</v>
      </c>
      <c r="F478" s="382"/>
      <c r="G478" s="383"/>
      <c r="H478" s="384"/>
    </row>
    <row r="479" spans="1:8" s="72" customFormat="1" ht="10.5" customHeight="1" hidden="1">
      <c r="A479" s="406"/>
      <c r="B479" s="63"/>
      <c r="C479" s="121"/>
      <c r="D479" s="122"/>
      <c r="E479" s="71" t="s">
        <v>557</v>
      </c>
      <c r="F479" s="376"/>
      <c r="G479" s="377"/>
      <c r="H479" s="378"/>
    </row>
    <row r="480" spans="1:8" ht="17.25" hidden="1">
      <c r="A480" s="406">
        <v>2761</v>
      </c>
      <c r="B480" s="81" t="s">
        <v>105</v>
      </c>
      <c r="C480" s="123">
        <v>6</v>
      </c>
      <c r="D480" s="124">
        <v>1</v>
      </c>
      <c r="E480" s="68" t="s">
        <v>405</v>
      </c>
      <c r="F480" s="382"/>
      <c r="G480" s="383"/>
      <c r="H480" s="384"/>
    </row>
    <row r="481" spans="1:8" ht="27" hidden="1">
      <c r="A481" s="406"/>
      <c r="B481" s="73"/>
      <c r="C481" s="123"/>
      <c r="D481" s="124"/>
      <c r="E481" s="68" t="s">
        <v>558</v>
      </c>
      <c r="F481" s="382"/>
      <c r="G481" s="383"/>
      <c r="H481" s="384"/>
    </row>
    <row r="482" spans="1:8" ht="40.5" hidden="1">
      <c r="A482" s="406"/>
      <c r="B482" s="73"/>
      <c r="C482" s="123"/>
      <c r="D482" s="124"/>
      <c r="E482" s="68" t="s">
        <v>422</v>
      </c>
      <c r="F482" s="382"/>
      <c r="G482" s="383"/>
      <c r="H482" s="384"/>
    </row>
    <row r="483" spans="1:8" ht="17.25" hidden="1">
      <c r="A483" s="406"/>
      <c r="B483" s="73"/>
      <c r="C483" s="123"/>
      <c r="D483" s="124"/>
      <c r="E483" s="68" t="s">
        <v>74</v>
      </c>
      <c r="F483" s="382"/>
      <c r="G483" s="383"/>
      <c r="H483" s="384"/>
    </row>
    <row r="484" spans="1:8" ht="17.25" hidden="1">
      <c r="A484" s="406">
        <v>2762</v>
      </c>
      <c r="B484" s="81" t="s">
        <v>105</v>
      </c>
      <c r="C484" s="123">
        <v>6</v>
      </c>
      <c r="D484" s="124">
        <v>2</v>
      </c>
      <c r="E484" s="68" t="s">
        <v>74</v>
      </c>
      <c r="F484" s="382"/>
      <c r="G484" s="383"/>
      <c r="H484" s="384"/>
    </row>
    <row r="485" spans="1:8" ht="17.25" hidden="1">
      <c r="A485" s="406"/>
      <c r="B485" s="73"/>
      <c r="C485" s="123"/>
      <c r="D485" s="124"/>
      <c r="E485" s="68" t="s">
        <v>557</v>
      </c>
      <c r="F485" s="382"/>
      <c r="G485" s="383"/>
      <c r="H485" s="384"/>
    </row>
    <row r="486" spans="1:8" ht="40.5" hidden="1">
      <c r="A486" s="406"/>
      <c r="B486" s="73"/>
      <c r="C486" s="123"/>
      <c r="D486" s="124"/>
      <c r="E486" s="68" t="s">
        <v>422</v>
      </c>
      <c r="F486" s="382"/>
      <c r="G486" s="383"/>
      <c r="H486" s="384"/>
    </row>
    <row r="487" spans="1:8" ht="17.25" hidden="1">
      <c r="A487" s="406"/>
      <c r="B487" s="73"/>
      <c r="C487" s="123"/>
      <c r="D487" s="124"/>
      <c r="E487" s="68" t="s">
        <v>74</v>
      </c>
      <c r="F487" s="382"/>
      <c r="G487" s="383"/>
      <c r="H487" s="384"/>
    </row>
    <row r="488" spans="1:8" s="67" customFormat="1" ht="46.5" customHeight="1">
      <c r="A488" s="407">
        <v>2800</v>
      </c>
      <c r="B488" s="79" t="s">
        <v>106</v>
      </c>
      <c r="C488" s="121">
        <v>0</v>
      </c>
      <c r="D488" s="122">
        <v>0</v>
      </c>
      <c r="E488" s="80" t="s">
        <v>80</v>
      </c>
      <c r="F488" s="379">
        <f>+G488+H488</f>
        <v>3000000</v>
      </c>
      <c r="G488" s="380">
        <f>+G492+G498</f>
        <v>3000000</v>
      </c>
      <c r="H488" s="381">
        <f>+H498</f>
        <v>0</v>
      </c>
    </row>
    <row r="489" spans="1:8" ht="15" customHeight="1" hidden="1">
      <c r="A489" s="405"/>
      <c r="B489" s="63"/>
      <c r="C489" s="119"/>
      <c r="D489" s="120"/>
      <c r="E489" s="68" t="s">
        <v>403</v>
      </c>
      <c r="F489" s="373"/>
      <c r="G489" s="374"/>
      <c r="H489" s="375"/>
    </row>
    <row r="490" spans="1:8" ht="17.25" hidden="1">
      <c r="A490" s="406">
        <v>2810</v>
      </c>
      <c r="B490" s="81" t="s">
        <v>106</v>
      </c>
      <c r="C490" s="123">
        <v>1</v>
      </c>
      <c r="D490" s="124">
        <v>0</v>
      </c>
      <c r="E490" s="71" t="s">
        <v>560</v>
      </c>
      <c r="F490" s="379">
        <f>+G490</f>
        <v>0</v>
      </c>
      <c r="G490" s="380">
        <f>+G492</f>
        <v>0</v>
      </c>
      <c r="H490" s="384"/>
    </row>
    <row r="491" spans="1:8" s="72" customFormat="1" ht="17.25" hidden="1">
      <c r="A491" s="406"/>
      <c r="B491" s="63"/>
      <c r="C491" s="121"/>
      <c r="D491" s="122"/>
      <c r="E491" s="68" t="s">
        <v>405</v>
      </c>
      <c r="F491" s="376"/>
      <c r="G491" s="377"/>
      <c r="H491" s="378"/>
    </row>
    <row r="492" spans="1:8" ht="17.25" hidden="1">
      <c r="A492" s="406">
        <v>2811</v>
      </c>
      <c r="B492" s="81" t="s">
        <v>106</v>
      </c>
      <c r="C492" s="123">
        <v>1</v>
      </c>
      <c r="D492" s="124">
        <v>1</v>
      </c>
      <c r="E492" s="68" t="s">
        <v>560</v>
      </c>
      <c r="F492" s="379">
        <f>+G492+H492</f>
        <v>0</v>
      </c>
      <c r="G492" s="380">
        <f>+G494+G495+G496+G497</f>
        <v>0</v>
      </c>
      <c r="H492" s="384"/>
    </row>
    <row r="493" spans="1:8" ht="40.5" hidden="1">
      <c r="A493" s="406"/>
      <c r="B493" s="73"/>
      <c r="C493" s="123"/>
      <c r="D493" s="124"/>
      <c r="E493" s="68" t="s">
        <v>422</v>
      </c>
      <c r="F493" s="379"/>
      <c r="G493" s="380"/>
      <c r="H493" s="384"/>
    </row>
    <row r="494" spans="1:8" ht="17.25" hidden="1">
      <c r="A494" s="406"/>
      <c r="B494" s="73"/>
      <c r="C494" s="123"/>
      <c r="D494" s="124"/>
      <c r="E494" s="254" t="s">
        <v>709</v>
      </c>
      <c r="F494" s="382">
        <f>+G494</f>
        <v>0</v>
      </c>
      <c r="G494" s="383"/>
      <c r="H494" s="384"/>
    </row>
    <row r="495" spans="1:8" ht="17.25" hidden="1">
      <c r="A495" s="406"/>
      <c r="B495" s="73"/>
      <c r="C495" s="123"/>
      <c r="D495" s="124"/>
      <c r="E495" s="254" t="s">
        <v>711</v>
      </c>
      <c r="F495" s="382">
        <f>+G495</f>
        <v>0</v>
      </c>
      <c r="G495" s="383"/>
      <c r="H495" s="384"/>
    </row>
    <row r="496" spans="1:8" ht="17.25" hidden="1">
      <c r="A496" s="406"/>
      <c r="B496" s="73"/>
      <c r="C496" s="123"/>
      <c r="D496" s="124"/>
      <c r="E496" s="254" t="s">
        <v>702</v>
      </c>
      <c r="F496" s="382">
        <f>+G496</f>
        <v>0</v>
      </c>
      <c r="G496" s="383"/>
      <c r="H496" s="384"/>
    </row>
    <row r="497" spans="1:8" ht="27" hidden="1">
      <c r="A497" s="406"/>
      <c r="B497" s="73"/>
      <c r="C497" s="123"/>
      <c r="D497" s="124"/>
      <c r="E497" s="254" t="s">
        <v>703</v>
      </c>
      <c r="F497" s="382">
        <f>+G497</f>
        <v>0</v>
      </c>
      <c r="G497" s="397"/>
      <c r="H497" s="384"/>
    </row>
    <row r="498" spans="1:8" ht="17.25">
      <c r="A498" s="406">
        <v>2820</v>
      </c>
      <c r="B498" s="79" t="s">
        <v>106</v>
      </c>
      <c r="C498" s="121">
        <v>2</v>
      </c>
      <c r="D498" s="122">
        <v>0</v>
      </c>
      <c r="E498" s="71" t="s">
        <v>561</v>
      </c>
      <c r="F498" s="379">
        <f>+G498+H498</f>
        <v>3000000</v>
      </c>
      <c r="G498" s="380">
        <f>+G500+G516</f>
        <v>3000000</v>
      </c>
      <c r="H498" s="381">
        <f>+H500</f>
        <v>0</v>
      </c>
    </row>
    <row r="499" spans="1:8" ht="17.25">
      <c r="A499" s="406"/>
      <c r="B499" s="81"/>
      <c r="C499" s="123"/>
      <c r="D499" s="124"/>
      <c r="E499" s="68" t="s">
        <v>405</v>
      </c>
      <c r="F499" s="382"/>
      <c r="G499" s="383"/>
      <c r="H499" s="381"/>
    </row>
    <row r="500" spans="1:8" s="3" customFormat="1" ht="17.25" hidden="1">
      <c r="A500" s="406">
        <v>2821</v>
      </c>
      <c r="B500" s="81" t="s">
        <v>106</v>
      </c>
      <c r="C500" s="123">
        <v>2</v>
      </c>
      <c r="D500" s="124">
        <v>1</v>
      </c>
      <c r="E500" s="68" t="s">
        <v>562</v>
      </c>
      <c r="F500" s="388">
        <f>+G500+H500</f>
        <v>0</v>
      </c>
      <c r="G500" s="389">
        <f>+G502+G503+G504+G505</f>
        <v>0</v>
      </c>
      <c r="H500" s="393">
        <f>+H506+H507</f>
        <v>0</v>
      </c>
    </row>
    <row r="501" spans="1:8" s="3" customFormat="1" ht="40.5" hidden="1">
      <c r="A501" s="406"/>
      <c r="B501" s="73"/>
      <c r="C501" s="123"/>
      <c r="D501" s="124"/>
      <c r="E501" s="68" t="s">
        <v>422</v>
      </c>
      <c r="F501" s="394"/>
      <c r="G501" s="395"/>
      <c r="H501" s="392"/>
    </row>
    <row r="502" spans="1:8" ht="27" hidden="1">
      <c r="A502" s="406"/>
      <c r="B502" s="73"/>
      <c r="C502" s="123"/>
      <c r="D502" s="124"/>
      <c r="E502" s="254" t="s">
        <v>749</v>
      </c>
      <c r="F502" s="382">
        <f>+G502</f>
        <v>0</v>
      </c>
      <c r="G502" s="383"/>
      <c r="H502" s="384"/>
    </row>
    <row r="503" spans="1:8" ht="17.25" hidden="1">
      <c r="A503" s="406"/>
      <c r="B503" s="73"/>
      <c r="C503" s="123"/>
      <c r="D503" s="124"/>
      <c r="E503" s="254" t="s">
        <v>700</v>
      </c>
      <c r="F503" s="382">
        <f>+G503</f>
        <v>0</v>
      </c>
      <c r="G503" s="383"/>
      <c r="H503" s="384"/>
    </row>
    <row r="504" spans="1:8" ht="17.25" hidden="1">
      <c r="A504" s="406"/>
      <c r="B504" s="73"/>
      <c r="C504" s="123"/>
      <c r="D504" s="124"/>
      <c r="E504" s="254" t="s">
        <v>709</v>
      </c>
      <c r="F504" s="382">
        <f>+G504</f>
        <v>0</v>
      </c>
      <c r="G504" s="383"/>
      <c r="H504" s="384"/>
    </row>
    <row r="505" spans="1:8" ht="17.25" hidden="1">
      <c r="A505" s="406"/>
      <c r="B505" s="73"/>
      <c r="C505" s="123"/>
      <c r="D505" s="124"/>
      <c r="E505" s="254" t="s">
        <v>702</v>
      </c>
      <c r="F505" s="382">
        <f>+G505</f>
        <v>0</v>
      </c>
      <c r="G505" s="383"/>
      <c r="H505" s="384"/>
    </row>
    <row r="506" spans="1:8" ht="17.25" hidden="1">
      <c r="A506" s="406"/>
      <c r="B506" s="73"/>
      <c r="C506" s="123"/>
      <c r="D506" s="124"/>
      <c r="E506" s="254" t="s">
        <v>710</v>
      </c>
      <c r="F506" s="382">
        <f>+H506</f>
        <v>0</v>
      </c>
      <c r="G506" s="383"/>
      <c r="H506" s="384">
        <v>0</v>
      </c>
    </row>
    <row r="507" spans="1:8" ht="17.25" hidden="1">
      <c r="A507" s="406"/>
      <c r="B507" s="73"/>
      <c r="C507" s="123"/>
      <c r="D507" s="124"/>
      <c r="E507" s="254" t="s">
        <v>708</v>
      </c>
      <c r="F507" s="382">
        <f>+H507</f>
        <v>0</v>
      </c>
      <c r="G507" s="383"/>
      <c r="H507" s="384">
        <v>0</v>
      </c>
    </row>
    <row r="508" spans="1:8" ht="17.25" hidden="1">
      <c r="A508" s="406">
        <v>2822</v>
      </c>
      <c r="B508" s="81" t="s">
        <v>106</v>
      </c>
      <c r="C508" s="123">
        <v>2</v>
      </c>
      <c r="D508" s="124">
        <v>2</v>
      </c>
      <c r="E508" s="68" t="s">
        <v>74</v>
      </c>
      <c r="F508" s="382"/>
      <c r="G508" s="383"/>
      <c r="H508" s="384"/>
    </row>
    <row r="509" spans="1:8" ht="17.25" hidden="1">
      <c r="A509" s="406"/>
      <c r="B509" s="73"/>
      <c r="C509" s="123"/>
      <c r="D509" s="124"/>
      <c r="E509" s="68" t="s">
        <v>563</v>
      </c>
      <c r="F509" s="382"/>
      <c r="G509" s="383"/>
      <c r="H509" s="384"/>
    </row>
    <row r="510" spans="1:8" ht="40.5" hidden="1">
      <c r="A510" s="406"/>
      <c r="B510" s="73"/>
      <c r="C510" s="123"/>
      <c r="D510" s="124"/>
      <c r="E510" s="68" t="s">
        <v>422</v>
      </c>
      <c r="F510" s="382"/>
      <c r="G510" s="383"/>
      <c r="H510" s="384"/>
    </row>
    <row r="511" spans="1:8" ht="17.25" hidden="1">
      <c r="A511" s="406"/>
      <c r="B511" s="73"/>
      <c r="C511" s="123"/>
      <c r="D511" s="124"/>
      <c r="E511" s="68" t="s">
        <v>74</v>
      </c>
      <c r="F511" s="382"/>
      <c r="G511" s="383"/>
      <c r="H511" s="384"/>
    </row>
    <row r="512" spans="1:8" ht="17.25" hidden="1">
      <c r="A512" s="406">
        <v>2823</v>
      </c>
      <c r="B512" s="81" t="s">
        <v>106</v>
      </c>
      <c r="C512" s="123">
        <v>2</v>
      </c>
      <c r="D512" s="124">
        <v>3</v>
      </c>
      <c r="E512" s="68" t="s">
        <v>74</v>
      </c>
      <c r="F512" s="382"/>
      <c r="G512" s="383"/>
      <c r="H512" s="384"/>
    </row>
    <row r="513" spans="1:8" ht="17.25" hidden="1">
      <c r="A513" s="406"/>
      <c r="B513" s="73"/>
      <c r="C513" s="123"/>
      <c r="D513" s="124"/>
      <c r="E513" s="68" t="s">
        <v>564</v>
      </c>
      <c r="F513" s="382"/>
      <c r="G513" s="383"/>
      <c r="H513" s="384"/>
    </row>
    <row r="514" spans="1:8" ht="40.5" hidden="1">
      <c r="A514" s="406"/>
      <c r="B514" s="73"/>
      <c r="C514" s="123"/>
      <c r="D514" s="124"/>
      <c r="E514" s="68" t="s">
        <v>422</v>
      </c>
      <c r="F514" s="382"/>
      <c r="G514" s="383"/>
      <c r="H514" s="384"/>
    </row>
    <row r="515" spans="1:8" ht="17.25" hidden="1">
      <c r="A515" s="406"/>
      <c r="B515" s="73"/>
      <c r="C515" s="123"/>
      <c r="D515" s="124"/>
      <c r="E515" s="68" t="s">
        <v>74</v>
      </c>
      <c r="F515" s="382"/>
      <c r="G515" s="383"/>
      <c r="H515" s="384"/>
    </row>
    <row r="516" spans="1:8" ht="17.25">
      <c r="A516" s="406">
        <v>2824</v>
      </c>
      <c r="B516" s="81" t="s">
        <v>106</v>
      </c>
      <c r="C516" s="123">
        <v>2</v>
      </c>
      <c r="D516" s="124">
        <v>4</v>
      </c>
      <c r="E516" s="68" t="s">
        <v>565</v>
      </c>
      <c r="F516" s="379">
        <f>+G516</f>
        <v>3000000</v>
      </c>
      <c r="G516" s="380">
        <f>+G518+G519+G520+G521+G522+G523+G524</f>
        <v>3000000</v>
      </c>
      <c r="H516" s="384"/>
    </row>
    <row r="517" spans="1:8" ht="40.5">
      <c r="A517" s="406"/>
      <c r="B517" s="73"/>
      <c r="C517" s="123"/>
      <c r="D517" s="124"/>
      <c r="E517" s="68" t="s">
        <v>422</v>
      </c>
      <c r="F517" s="382"/>
      <c r="G517" s="383"/>
      <c r="H517" s="384"/>
    </row>
    <row r="518" spans="1:8" ht="17.25" hidden="1">
      <c r="A518" s="406"/>
      <c r="B518" s="73"/>
      <c r="C518" s="123"/>
      <c r="D518" s="124"/>
      <c r="E518" s="254" t="s">
        <v>700</v>
      </c>
      <c r="F518" s="382">
        <f aca="true" t="shared" si="2" ref="F518:F524">+G518</f>
        <v>0</v>
      </c>
      <c r="G518" s="383"/>
      <c r="H518" s="384"/>
    </row>
    <row r="519" spans="1:8" ht="17.25" hidden="1">
      <c r="A519" s="406"/>
      <c r="B519" s="73"/>
      <c r="C519" s="123"/>
      <c r="D519" s="124"/>
      <c r="E519" s="254" t="s">
        <v>701</v>
      </c>
      <c r="F519" s="382">
        <f t="shared" si="2"/>
        <v>0</v>
      </c>
      <c r="G519" s="383"/>
      <c r="H519" s="384"/>
    </row>
    <row r="520" spans="1:8" ht="17.25">
      <c r="A520" s="406"/>
      <c r="B520" s="73"/>
      <c r="C520" s="123"/>
      <c r="D520" s="124"/>
      <c r="E520" s="254" t="s">
        <v>415</v>
      </c>
      <c r="F520" s="382">
        <f t="shared" si="2"/>
        <v>2000000</v>
      </c>
      <c r="G520" s="383">
        <v>2000000</v>
      </c>
      <c r="H520" s="384"/>
    </row>
    <row r="521" spans="1:8" ht="17.25" hidden="1">
      <c r="A521" s="406"/>
      <c r="B521" s="73"/>
      <c r="C521" s="123"/>
      <c r="D521" s="124"/>
      <c r="E521" s="254" t="s">
        <v>711</v>
      </c>
      <c r="F521" s="382">
        <f t="shared" si="2"/>
        <v>0</v>
      </c>
      <c r="G521" s="383"/>
      <c r="H521" s="384"/>
    </row>
    <row r="522" spans="1:8" ht="17.25">
      <c r="A522" s="406"/>
      <c r="B522" s="73"/>
      <c r="C522" s="123"/>
      <c r="D522" s="124"/>
      <c r="E522" s="254" t="s">
        <v>720</v>
      </c>
      <c r="F522" s="382">
        <f t="shared" si="2"/>
        <v>1000000</v>
      </c>
      <c r="G522" s="383">
        <v>1000000</v>
      </c>
      <c r="H522" s="384"/>
    </row>
    <row r="523" spans="1:8" ht="17.25" hidden="1">
      <c r="A523" s="406"/>
      <c r="B523" s="73"/>
      <c r="C523" s="123"/>
      <c r="D523" s="124"/>
      <c r="E523" s="254" t="s">
        <v>702</v>
      </c>
      <c r="F523" s="382">
        <f t="shared" si="2"/>
        <v>0</v>
      </c>
      <c r="G523" s="383"/>
      <c r="H523" s="384"/>
    </row>
    <row r="524" spans="1:8" ht="27" hidden="1">
      <c r="A524" s="406"/>
      <c r="B524" s="73"/>
      <c r="C524" s="123"/>
      <c r="D524" s="124"/>
      <c r="E524" s="254" t="s">
        <v>703</v>
      </c>
      <c r="F524" s="382">
        <f t="shared" si="2"/>
        <v>0</v>
      </c>
      <c r="G524" s="383"/>
      <c r="H524" s="384"/>
    </row>
    <row r="525" spans="1:8" ht="17.25" hidden="1">
      <c r="A525" s="406">
        <v>2825</v>
      </c>
      <c r="B525" s="81" t="s">
        <v>106</v>
      </c>
      <c r="C525" s="123">
        <v>2</v>
      </c>
      <c r="D525" s="124">
        <v>5</v>
      </c>
      <c r="E525" s="254"/>
      <c r="F525" s="382"/>
      <c r="G525" s="383"/>
      <c r="H525" s="384"/>
    </row>
    <row r="526" spans="1:8" ht="17.25" hidden="1">
      <c r="A526" s="406"/>
      <c r="B526" s="73"/>
      <c r="C526" s="123"/>
      <c r="D526" s="124"/>
      <c r="E526" s="68" t="s">
        <v>566</v>
      </c>
      <c r="F526" s="382"/>
      <c r="G526" s="383"/>
      <c r="H526" s="384"/>
    </row>
    <row r="527" spans="1:8" ht="40.5" hidden="1">
      <c r="A527" s="406"/>
      <c r="B527" s="73"/>
      <c r="C527" s="123"/>
      <c r="D527" s="124"/>
      <c r="E527" s="68" t="s">
        <v>422</v>
      </c>
      <c r="F527" s="382"/>
      <c r="G527" s="383"/>
      <c r="H527" s="384"/>
    </row>
    <row r="528" spans="1:8" ht="17.25" hidden="1">
      <c r="A528" s="406"/>
      <c r="B528" s="73"/>
      <c r="C528" s="123"/>
      <c r="D528" s="124"/>
      <c r="E528" s="68" t="s">
        <v>74</v>
      </c>
      <c r="F528" s="382"/>
      <c r="G528" s="383"/>
      <c r="H528" s="384"/>
    </row>
    <row r="529" spans="1:8" ht="17.25" hidden="1">
      <c r="A529" s="406">
        <v>2826</v>
      </c>
      <c r="B529" s="81" t="s">
        <v>106</v>
      </c>
      <c r="C529" s="123">
        <v>2</v>
      </c>
      <c r="D529" s="124">
        <v>6</v>
      </c>
      <c r="E529" s="68" t="s">
        <v>74</v>
      </c>
      <c r="F529" s="382"/>
      <c r="G529" s="383"/>
      <c r="H529" s="384"/>
    </row>
    <row r="530" spans="1:8" ht="17.25" hidden="1">
      <c r="A530" s="406"/>
      <c r="B530" s="73"/>
      <c r="C530" s="123"/>
      <c r="D530" s="124"/>
      <c r="E530" s="68" t="s">
        <v>567</v>
      </c>
      <c r="F530" s="382"/>
      <c r="G530" s="383"/>
      <c r="H530" s="384"/>
    </row>
    <row r="531" spans="1:8" ht="40.5" hidden="1">
      <c r="A531" s="406"/>
      <c r="B531" s="73"/>
      <c r="C531" s="123"/>
      <c r="D531" s="124"/>
      <c r="E531" s="68" t="s">
        <v>422</v>
      </c>
      <c r="F531" s="382"/>
      <c r="G531" s="383"/>
      <c r="H531" s="384"/>
    </row>
    <row r="532" spans="1:8" ht="17.25" hidden="1">
      <c r="A532" s="406"/>
      <c r="B532" s="73"/>
      <c r="C532" s="123"/>
      <c r="D532" s="124"/>
      <c r="E532" s="68" t="s">
        <v>74</v>
      </c>
      <c r="F532" s="382"/>
      <c r="G532" s="383"/>
      <c r="H532" s="384"/>
    </row>
    <row r="533" spans="1:8" ht="33.75" customHeight="1" hidden="1">
      <c r="A533" s="406">
        <v>2827</v>
      </c>
      <c r="B533" s="81" t="s">
        <v>106</v>
      </c>
      <c r="C533" s="123">
        <v>2</v>
      </c>
      <c r="D533" s="124">
        <v>7</v>
      </c>
      <c r="E533" s="68" t="s">
        <v>74</v>
      </c>
      <c r="F533" s="382"/>
      <c r="G533" s="383"/>
      <c r="H533" s="384"/>
    </row>
    <row r="534" spans="1:8" ht="27" hidden="1">
      <c r="A534" s="406"/>
      <c r="B534" s="73"/>
      <c r="C534" s="123"/>
      <c r="D534" s="124"/>
      <c r="E534" s="68" t="s">
        <v>568</v>
      </c>
      <c r="F534" s="382"/>
      <c r="G534" s="383"/>
      <c r="H534" s="384"/>
    </row>
    <row r="535" spans="1:8" ht="40.5" hidden="1">
      <c r="A535" s="406"/>
      <c r="B535" s="73"/>
      <c r="C535" s="123"/>
      <c r="D535" s="124"/>
      <c r="E535" s="68" t="s">
        <v>422</v>
      </c>
      <c r="F535" s="382"/>
      <c r="G535" s="383"/>
      <c r="H535" s="384"/>
    </row>
    <row r="536" spans="1:8" ht="17.25" hidden="1">
      <c r="A536" s="406"/>
      <c r="B536" s="73"/>
      <c r="C536" s="123"/>
      <c r="D536" s="124"/>
      <c r="E536" s="68" t="s">
        <v>74</v>
      </c>
      <c r="F536" s="382"/>
      <c r="G536" s="383"/>
      <c r="H536" s="384"/>
    </row>
    <row r="537" spans="1:8" ht="29.25" customHeight="1" hidden="1">
      <c r="A537" s="406">
        <v>2830</v>
      </c>
      <c r="B537" s="79" t="s">
        <v>106</v>
      </c>
      <c r="C537" s="121">
        <v>3</v>
      </c>
      <c r="D537" s="122">
        <v>0</v>
      </c>
      <c r="E537" s="68" t="s">
        <v>74</v>
      </c>
      <c r="F537" s="382"/>
      <c r="G537" s="383"/>
      <c r="H537" s="384"/>
    </row>
    <row r="538" spans="1:8" s="72" customFormat="1" ht="10.5" customHeight="1" hidden="1">
      <c r="A538" s="406"/>
      <c r="B538" s="63"/>
      <c r="C538" s="121"/>
      <c r="D538" s="122"/>
      <c r="E538" s="71" t="s">
        <v>569</v>
      </c>
      <c r="F538" s="376"/>
      <c r="G538" s="377"/>
      <c r="H538" s="378"/>
    </row>
    <row r="539" spans="1:8" ht="17.25" hidden="1">
      <c r="A539" s="406">
        <v>2831</v>
      </c>
      <c r="B539" s="81" t="s">
        <v>106</v>
      </c>
      <c r="C539" s="123">
        <v>3</v>
      </c>
      <c r="D539" s="124">
        <v>1</v>
      </c>
      <c r="E539" s="68" t="s">
        <v>405</v>
      </c>
      <c r="F539" s="382"/>
      <c r="G539" s="383"/>
      <c r="H539" s="384"/>
    </row>
    <row r="540" spans="1:8" ht="17.25" hidden="1">
      <c r="A540" s="406"/>
      <c r="B540" s="73"/>
      <c r="C540" s="123"/>
      <c r="D540" s="124"/>
      <c r="E540" s="68" t="s">
        <v>570</v>
      </c>
      <c r="F540" s="382"/>
      <c r="G540" s="383"/>
      <c r="H540" s="384"/>
    </row>
    <row r="541" spans="1:8" ht="40.5" hidden="1">
      <c r="A541" s="406"/>
      <c r="B541" s="73"/>
      <c r="C541" s="123"/>
      <c r="D541" s="124"/>
      <c r="E541" s="68" t="s">
        <v>422</v>
      </c>
      <c r="F541" s="382"/>
      <c r="G541" s="383"/>
      <c r="H541" s="384"/>
    </row>
    <row r="542" spans="1:8" ht="17.25" hidden="1">
      <c r="A542" s="406"/>
      <c r="B542" s="73"/>
      <c r="C542" s="123"/>
      <c r="D542" s="124"/>
      <c r="E542" s="68" t="s">
        <v>74</v>
      </c>
      <c r="F542" s="382"/>
      <c r="G542" s="383"/>
      <c r="H542" s="384"/>
    </row>
    <row r="543" spans="1:8" ht="17.25" hidden="1">
      <c r="A543" s="406">
        <v>2832</v>
      </c>
      <c r="B543" s="81" t="s">
        <v>106</v>
      </c>
      <c r="C543" s="123">
        <v>3</v>
      </c>
      <c r="D543" s="124">
        <v>2</v>
      </c>
      <c r="E543" s="68" t="s">
        <v>74</v>
      </c>
      <c r="F543" s="382"/>
      <c r="G543" s="383"/>
      <c r="H543" s="384"/>
    </row>
    <row r="544" spans="1:8" ht="17.25" hidden="1">
      <c r="A544" s="406"/>
      <c r="B544" s="73"/>
      <c r="C544" s="123"/>
      <c r="D544" s="124"/>
      <c r="E544" s="68" t="s">
        <v>571</v>
      </c>
      <c r="F544" s="382"/>
      <c r="G544" s="383"/>
      <c r="H544" s="384"/>
    </row>
    <row r="545" spans="1:8" ht="40.5" hidden="1">
      <c r="A545" s="406"/>
      <c r="B545" s="73"/>
      <c r="C545" s="123"/>
      <c r="D545" s="124"/>
      <c r="E545" s="68" t="s">
        <v>422</v>
      </c>
      <c r="F545" s="382"/>
      <c r="G545" s="383"/>
      <c r="H545" s="384"/>
    </row>
    <row r="546" spans="1:8" ht="17.25" hidden="1">
      <c r="A546" s="406"/>
      <c r="B546" s="73"/>
      <c r="C546" s="123"/>
      <c r="D546" s="124"/>
      <c r="E546" s="68" t="s">
        <v>74</v>
      </c>
      <c r="F546" s="382"/>
      <c r="G546" s="383"/>
      <c r="H546" s="384"/>
    </row>
    <row r="547" spans="1:8" ht="17.25" hidden="1">
      <c r="A547" s="406">
        <v>2833</v>
      </c>
      <c r="B547" s="81" t="s">
        <v>106</v>
      </c>
      <c r="C547" s="123">
        <v>3</v>
      </c>
      <c r="D547" s="124">
        <v>3</v>
      </c>
      <c r="E547" s="68" t="s">
        <v>74</v>
      </c>
      <c r="F547" s="382"/>
      <c r="G547" s="383"/>
      <c r="H547" s="384"/>
    </row>
    <row r="548" spans="1:8" ht="17.25" hidden="1">
      <c r="A548" s="406"/>
      <c r="B548" s="73"/>
      <c r="C548" s="123"/>
      <c r="D548" s="124"/>
      <c r="E548" s="68" t="s">
        <v>572</v>
      </c>
      <c r="F548" s="382"/>
      <c r="G548" s="383"/>
      <c r="H548" s="384"/>
    </row>
    <row r="549" spans="1:8" ht="40.5" hidden="1">
      <c r="A549" s="406"/>
      <c r="B549" s="73"/>
      <c r="C549" s="123"/>
      <c r="D549" s="124"/>
      <c r="E549" s="68" t="s">
        <v>422</v>
      </c>
      <c r="F549" s="382"/>
      <c r="G549" s="383"/>
      <c r="H549" s="384"/>
    </row>
    <row r="550" spans="1:8" ht="17.25" hidden="1">
      <c r="A550" s="406"/>
      <c r="B550" s="73"/>
      <c r="C550" s="123"/>
      <c r="D550" s="124"/>
      <c r="E550" s="68" t="s">
        <v>74</v>
      </c>
      <c r="F550" s="382"/>
      <c r="G550" s="383"/>
      <c r="H550" s="384"/>
    </row>
    <row r="551" spans="1:8" ht="14.25" customHeight="1" hidden="1">
      <c r="A551" s="406">
        <v>2840</v>
      </c>
      <c r="B551" s="79" t="s">
        <v>106</v>
      </c>
      <c r="C551" s="121">
        <v>4</v>
      </c>
      <c r="D551" s="122">
        <v>0</v>
      </c>
      <c r="E551" s="68" t="s">
        <v>74</v>
      </c>
      <c r="F551" s="382"/>
      <c r="G551" s="383"/>
      <c r="H551" s="384"/>
    </row>
    <row r="552" spans="1:8" s="72" customFormat="1" ht="10.5" customHeight="1" hidden="1">
      <c r="A552" s="406"/>
      <c r="B552" s="63"/>
      <c r="C552" s="121"/>
      <c r="D552" s="122"/>
      <c r="E552" s="71" t="s">
        <v>573</v>
      </c>
      <c r="F552" s="376"/>
      <c r="G552" s="377"/>
      <c r="H552" s="378"/>
    </row>
    <row r="553" spans="1:8" ht="14.25" customHeight="1" hidden="1">
      <c r="A553" s="406">
        <v>2841</v>
      </c>
      <c r="B553" s="81" t="s">
        <v>106</v>
      </c>
      <c r="C553" s="123">
        <v>4</v>
      </c>
      <c r="D553" s="124">
        <v>1</v>
      </c>
      <c r="E553" s="68" t="s">
        <v>405</v>
      </c>
      <c r="F553" s="382"/>
      <c r="G553" s="383"/>
      <c r="H553" s="384"/>
    </row>
    <row r="554" spans="1:8" ht="17.25" hidden="1">
      <c r="A554" s="406"/>
      <c r="B554" s="73"/>
      <c r="C554" s="123"/>
      <c r="D554" s="124"/>
      <c r="E554" s="68" t="s">
        <v>574</v>
      </c>
      <c r="F554" s="382"/>
      <c r="G554" s="383"/>
      <c r="H554" s="384"/>
    </row>
    <row r="555" spans="1:8" ht="40.5" hidden="1">
      <c r="A555" s="406"/>
      <c r="B555" s="73"/>
      <c r="C555" s="123"/>
      <c r="D555" s="124"/>
      <c r="E555" s="68" t="s">
        <v>422</v>
      </c>
      <c r="F555" s="382"/>
      <c r="G555" s="383"/>
      <c r="H555" s="384"/>
    </row>
    <row r="556" spans="1:8" ht="17.25" hidden="1">
      <c r="A556" s="406"/>
      <c r="B556" s="73"/>
      <c r="C556" s="123"/>
      <c r="D556" s="124"/>
      <c r="E556" s="68" t="s">
        <v>74</v>
      </c>
      <c r="F556" s="382"/>
      <c r="G556" s="383"/>
      <c r="H556" s="384"/>
    </row>
    <row r="557" spans="1:8" ht="32.25" customHeight="1" hidden="1">
      <c r="A557" s="406">
        <v>2842</v>
      </c>
      <c r="B557" s="81" t="s">
        <v>106</v>
      </c>
      <c r="C557" s="123">
        <v>4</v>
      </c>
      <c r="D557" s="124">
        <v>2</v>
      </c>
      <c r="E557" s="68" t="s">
        <v>74</v>
      </c>
      <c r="F557" s="382"/>
      <c r="G557" s="383"/>
      <c r="H557" s="384"/>
    </row>
    <row r="558" spans="1:8" ht="27" hidden="1">
      <c r="A558" s="406"/>
      <c r="B558" s="73"/>
      <c r="C558" s="123"/>
      <c r="D558" s="124"/>
      <c r="E558" s="68" t="s">
        <v>575</v>
      </c>
      <c r="F558" s="382"/>
      <c r="G558" s="383"/>
      <c r="H558" s="384"/>
    </row>
    <row r="559" spans="1:8" ht="40.5" hidden="1">
      <c r="A559" s="406"/>
      <c r="B559" s="73"/>
      <c r="C559" s="123"/>
      <c r="D559" s="124"/>
      <c r="E559" s="68" t="s">
        <v>422</v>
      </c>
      <c r="F559" s="382"/>
      <c r="G559" s="383"/>
      <c r="H559" s="384"/>
    </row>
    <row r="560" spans="1:8" ht="17.25" hidden="1">
      <c r="A560" s="406"/>
      <c r="B560" s="73"/>
      <c r="C560" s="123"/>
      <c r="D560" s="124"/>
      <c r="E560" s="68" t="s">
        <v>74</v>
      </c>
      <c r="F560" s="382"/>
      <c r="G560" s="383"/>
      <c r="H560" s="384"/>
    </row>
    <row r="561" spans="1:8" ht="17.25" hidden="1">
      <c r="A561" s="406">
        <v>2843</v>
      </c>
      <c r="B561" s="81" t="s">
        <v>106</v>
      </c>
      <c r="C561" s="123">
        <v>4</v>
      </c>
      <c r="D561" s="124">
        <v>3</v>
      </c>
      <c r="E561" s="68" t="s">
        <v>74</v>
      </c>
      <c r="F561" s="382"/>
      <c r="G561" s="383"/>
      <c r="H561" s="384"/>
    </row>
    <row r="562" spans="1:8" ht="17.25" hidden="1">
      <c r="A562" s="406"/>
      <c r="B562" s="73"/>
      <c r="C562" s="123"/>
      <c r="D562" s="124"/>
      <c r="E562" s="68" t="s">
        <v>573</v>
      </c>
      <c r="F562" s="382"/>
      <c r="G562" s="383"/>
      <c r="H562" s="384"/>
    </row>
    <row r="563" spans="1:8" ht="40.5" hidden="1">
      <c r="A563" s="406"/>
      <c r="B563" s="73"/>
      <c r="C563" s="123"/>
      <c r="D563" s="124"/>
      <c r="E563" s="68" t="s">
        <v>422</v>
      </c>
      <c r="F563" s="382"/>
      <c r="G563" s="383"/>
      <c r="H563" s="384"/>
    </row>
    <row r="564" spans="1:8" ht="17.25" hidden="1">
      <c r="A564" s="406"/>
      <c r="B564" s="73"/>
      <c r="C564" s="123"/>
      <c r="D564" s="124"/>
      <c r="E564" s="68" t="s">
        <v>74</v>
      </c>
      <c r="F564" s="382"/>
      <c r="G564" s="383"/>
      <c r="H564" s="384"/>
    </row>
    <row r="565" spans="1:8" ht="26.25" customHeight="1" hidden="1">
      <c r="A565" s="406">
        <v>2850</v>
      </c>
      <c r="B565" s="79" t="s">
        <v>106</v>
      </c>
      <c r="C565" s="121">
        <v>5</v>
      </c>
      <c r="D565" s="122">
        <v>0</v>
      </c>
      <c r="E565" s="68" t="s">
        <v>74</v>
      </c>
      <c r="F565" s="382"/>
      <c r="G565" s="383"/>
      <c r="H565" s="384"/>
    </row>
    <row r="566" spans="1:8" s="72" customFormat="1" ht="10.5" customHeight="1" hidden="1">
      <c r="A566" s="406"/>
      <c r="B566" s="63"/>
      <c r="C566" s="121"/>
      <c r="D566" s="122"/>
      <c r="E566" s="83" t="s">
        <v>576</v>
      </c>
      <c r="F566" s="376"/>
      <c r="G566" s="377"/>
      <c r="H566" s="378"/>
    </row>
    <row r="567" spans="1:8" ht="30" customHeight="1" hidden="1">
      <c r="A567" s="406">
        <v>2851</v>
      </c>
      <c r="B567" s="79" t="s">
        <v>106</v>
      </c>
      <c r="C567" s="121">
        <v>5</v>
      </c>
      <c r="D567" s="122">
        <v>1</v>
      </c>
      <c r="E567" s="68" t="s">
        <v>405</v>
      </c>
      <c r="F567" s="382"/>
      <c r="G567" s="383"/>
      <c r="H567" s="384"/>
    </row>
    <row r="568" spans="1:8" ht="27" hidden="1">
      <c r="A568" s="406"/>
      <c r="B568" s="73"/>
      <c r="C568" s="123"/>
      <c r="D568" s="124"/>
      <c r="E568" s="84" t="s">
        <v>576</v>
      </c>
      <c r="F568" s="382"/>
      <c r="G568" s="383"/>
      <c r="H568" s="384"/>
    </row>
    <row r="569" spans="1:8" ht="40.5" hidden="1">
      <c r="A569" s="406"/>
      <c r="B569" s="73"/>
      <c r="C569" s="123"/>
      <c r="D569" s="124"/>
      <c r="E569" s="68" t="s">
        <v>422</v>
      </c>
      <c r="F569" s="382"/>
      <c r="G569" s="383"/>
      <c r="H569" s="384"/>
    </row>
    <row r="570" spans="1:8" ht="17.25" hidden="1">
      <c r="A570" s="406"/>
      <c r="B570" s="73"/>
      <c r="C570" s="123"/>
      <c r="D570" s="124"/>
      <c r="E570" s="68" t="s">
        <v>74</v>
      </c>
      <c r="F570" s="382"/>
      <c r="G570" s="383"/>
      <c r="H570" s="384"/>
    </row>
    <row r="571" spans="1:8" ht="27" customHeight="1" hidden="1">
      <c r="A571" s="406">
        <v>2860</v>
      </c>
      <c r="B571" s="79" t="s">
        <v>106</v>
      </c>
      <c r="C571" s="121">
        <v>6</v>
      </c>
      <c r="D571" s="122">
        <v>0</v>
      </c>
      <c r="E571" s="68" t="s">
        <v>74</v>
      </c>
      <c r="F571" s="382"/>
      <c r="G571" s="383"/>
      <c r="H571" s="384"/>
    </row>
    <row r="572" spans="1:8" s="72" customFormat="1" ht="10.5" customHeight="1" hidden="1">
      <c r="A572" s="406"/>
      <c r="B572" s="63"/>
      <c r="C572" s="121"/>
      <c r="D572" s="122"/>
      <c r="E572" s="83" t="s">
        <v>577</v>
      </c>
      <c r="F572" s="376"/>
      <c r="G572" s="377"/>
      <c r="H572" s="378"/>
    </row>
    <row r="573" spans="1:8" ht="12" customHeight="1" hidden="1">
      <c r="A573" s="406">
        <v>2861</v>
      </c>
      <c r="B573" s="81" t="s">
        <v>106</v>
      </c>
      <c r="C573" s="123">
        <v>6</v>
      </c>
      <c r="D573" s="124">
        <v>1</v>
      </c>
      <c r="E573" s="68" t="s">
        <v>405</v>
      </c>
      <c r="F573" s="382"/>
      <c r="G573" s="383"/>
      <c r="H573" s="384"/>
    </row>
    <row r="574" spans="1:8" ht="17.25" hidden="1">
      <c r="A574" s="406"/>
      <c r="B574" s="73"/>
      <c r="C574" s="123"/>
      <c r="D574" s="124"/>
      <c r="E574" s="84" t="s">
        <v>577</v>
      </c>
      <c r="F574" s="382"/>
      <c r="G574" s="383"/>
      <c r="H574" s="384"/>
    </row>
    <row r="575" spans="1:8" ht="40.5" hidden="1">
      <c r="A575" s="406"/>
      <c r="B575" s="73"/>
      <c r="C575" s="123"/>
      <c r="D575" s="124"/>
      <c r="E575" s="68" t="s">
        <v>422</v>
      </c>
      <c r="F575" s="382"/>
      <c r="G575" s="383"/>
      <c r="H575" s="384"/>
    </row>
    <row r="576" spans="1:8" ht="17.25" hidden="1">
      <c r="A576" s="406"/>
      <c r="B576" s="73"/>
      <c r="C576" s="123"/>
      <c r="D576" s="124"/>
      <c r="E576" s="68" t="s">
        <v>74</v>
      </c>
      <c r="F576" s="382"/>
      <c r="G576" s="383"/>
      <c r="H576" s="384"/>
    </row>
    <row r="577" spans="1:8" s="67" customFormat="1" ht="44.25" customHeight="1">
      <c r="A577" s="407">
        <v>2900</v>
      </c>
      <c r="B577" s="79" t="s">
        <v>107</v>
      </c>
      <c r="C577" s="121">
        <v>0</v>
      </c>
      <c r="D577" s="122">
        <v>0</v>
      </c>
      <c r="E577" s="80" t="s">
        <v>81</v>
      </c>
      <c r="F577" s="379">
        <f>+G577+H577</f>
        <v>600000</v>
      </c>
      <c r="G577" s="380">
        <f>+G579+G621</f>
        <v>600000</v>
      </c>
      <c r="H577" s="381">
        <f>+H581+H623</f>
        <v>0</v>
      </c>
    </row>
    <row r="578" spans="1:8" ht="11.25" customHeight="1">
      <c r="A578" s="405"/>
      <c r="B578" s="63"/>
      <c r="C578" s="119"/>
      <c r="D578" s="120"/>
      <c r="E578" s="68" t="s">
        <v>403</v>
      </c>
      <c r="F578" s="373"/>
      <c r="G578" s="374"/>
      <c r="H578" s="375"/>
    </row>
    <row r="579" spans="1:8" ht="27">
      <c r="A579" s="406">
        <v>2910</v>
      </c>
      <c r="B579" s="79" t="s">
        <v>107</v>
      </c>
      <c r="C579" s="121">
        <v>1</v>
      </c>
      <c r="D579" s="122">
        <v>0</v>
      </c>
      <c r="E579" s="71" t="s">
        <v>578</v>
      </c>
      <c r="F579" s="379">
        <f>+G579+H579</f>
        <v>600000</v>
      </c>
      <c r="G579" s="380">
        <f>+G581</f>
        <v>600000</v>
      </c>
      <c r="H579" s="381">
        <f>+H581</f>
        <v>0</v>
      </c>
    </row>
    <row r="580" spans="1:8" s="72" customFormat="1" ht="21.75" customHeight="1">
      <c r="A580" s="406"/>
      <c r="B580" s="63"/>
      <c r="C580" s="121"/>
      <c r="D580" s="122"/>
      <c r="E580" s="68" t="s">
        <v>405</v>
      </c>
      <c r="F580" s="376"/>
      <c r="G580" s="377"/>
      <c r="H580" s="378"/>
    </row>
    <row r="581" spans="1:8" ht="17.25">
      <c r="A581" s="406">
        <v>2911</v>
      </c>
      <c r="B581" s="81" t="s">
        <v>107</v>
      </c>
      <c r="C581" s="123">
        <v>1</v>
      </c>
      <c r="D581" s="124">
        <v>1</v>
      </c>
      <c r="E581" s="68" t="s">
        <v>579</v>
      </c>
      <c r="F581" s="379">
        <f>+G581+H581</f>
        <v>600000</v>
      </c>
      <c r="G581" s="380">
        <f>+G584+G583</f>
        <v>600000</v>
      </c>
      <c r="H581" s="381">
        <f>+H586</f>
        <v>0</v>
      </c>
    </row>
    <row r="582" spans="1:8" ht="40.5">
      <c r="A582" s="406"/>
      <c r="B582" s="73"/>
      <c r="C582" s="123"/>
      <c r="D582" s="124"/>
      <c r="E582" s="68" t="s">
        <v>422</v>
      </c>
      <c r="F582" s="382"/>
      <c r="G582" s="383"/>
      <c r="H582" s="384"/>
    </row>
    <row r="583" spans="1:8" ht="17.25">
      <c r="A583" s="406"/>
      <c r="B583" s="73"/>
      <c r="C583" s="123"/>
      <c r="D583" s="124"/>
      <c r="E583" s="254" t="s">
        <v>711</v>
      </c>
      <c r="F583" s="382">
        <f>+G583</f>
        <v>600000</v>
      </c>
      <c r="G583" s="383">
        <v>600000</v>
      </c>
      <c r="H583" s="384"/>
    </row>
    <row r="584" spans="1:8" ht="27" hidden="1">
      <c r="A584" s="406"/>
      <c r="B584" s="73"/>
      <c r="C584" s="123"/>
      <c r="D584" s="124"/>
      <c r="E584" s="254" t="s">
        <v>749</v>
      </c>
      <c r="F584" s="382">
        <f>+G584</f>
        <v>0</v>
      </c>
      <c r="G584" s="383"/>
      <c r="H584" s="384"/>
    </row>
    <row r="585" spans="1:8" ht="17.25" hidden="1">
      <c r="A585" s="406"/>
      <c r="B585" s="73"/>
      <c r="C585" s="123"/>
      <c r="D585" s="124"/>
      <c r="E585" s="254" t="s">
        <v>706</v>
      </c>
      <c r="F585" s="382"/>
      <c r="G585" s="383"/>
      <c r="H585" s="384"/>
    </row>
    <row r="586" spans="1:8" ht="17.25" hidden="1">
      <c r="A586" s="406"/>
      <c r="B586" s="73"/>
      <c r="C586" s="123"/>
      <c r="D586" s="124"/>
      <c r="E586" s="254" t="s">
        <v>708</v>
      </c>
      <c r="F586" s="382">
        <f>+H586</f>
        <v>0</v>
      </c>
      <c r="G586" s="383"/>
      <c r="H586" s="384">
        <v>0</v>
      </c>
    </row>
    <row r="587" spans="1:8" ht="17.25" hidden="1">
      <c r="A587" s="406">
        <v>2912</v>
      </c>
      <c r="B587" s="81" t="s">
        <v>107</v>
      </c>
      <c r="C587" s="123">
        <v>1</v>
      </c>
      <c r="D587" s="124">
        <v>2</v>
      </c>
      <c r="E587" s="68" t="s">
        <v>580</v>
      </c>
      <c r="F587" s="382"/>
      <c r="G587" s="383"/>
      <c r="H587" s="384"/>
    </row>
    <row r="588" spans="1:8" ht="40.5" hidden="1">
      <c r="A588" s="406"/>
      <c r="B588" s="73"/>
      <c r="C588" s="123"/>
      <c r="D588" s="124"/>
      <c r="E588" s="68" t="s">
        <v>422</v>
      </c>
      <c r="F588" s="382"/>
      <c r="G588" s="383"/>
      <c r="H588" s="384"/>
    </row>
    <row r="589" spans="1:8" ht="17.25" hidden="1">
      <c r="A589" s="406"/>
      <c r="B589" s="73"/>
      <c r="C589" s="123"/>
      <c r="D589" s="124"/>
      <c r="E589" s="68" t="s">
        <v>74</v>
      </c>
      <c r="F589" s="382"/>
      <c r="G589" s="383"/>
      <c r="H589" s="384"/>
    </row>
    <row r="590" spans="1:8" ht="17.25" hidden="1">
      <c r="A590" s="406"/>
      <c r="B590" s="73"/>
      <c r="C590" s="123"/>
      <c r="D590" s="124"/>
      <c r="E590" s="68" t="s">
        <v>74</v>
      </c>
      <c r="F590" s="382"/>
      <c r="G590" s="383"/>
      <c r="H590" s="384"/>
    </row>
    <row r="591" spans="1:8" ht="17.25" hidden="1">
      <c r="A591" s="406">
        <v>2920</v>
      </c>
      <c r="B591" s="79" t="s">
        <v>107</v>
      </c>
      <c r="C591" s="121">
        <v>2</v>
      </c>
      <c r="D591" s="122">
        <v>0</v>
      </c>
      <c r="E591" s="71" t="s">
        <v>581</v>
      </c>
      <c r="F591" s="382"/>
      <c r="G591" s="383"/>
      <c r="H591" s="384"/>
    </row>
    <row r="592" spans="1:8" s="72" customFormat="1" ht="10.5" customHeight="1" hidden="1">
      <c r="A592" s="406"/>
      <c r="B592" s="63"/>
      <c r="C592" s="121"/>
      <c r="D592" s="122"/>
      <c r="E592" s="68" t="s">
        <v>405</v>
      </c>
      <c r="F592" s="376"/>
      <c r="G592" s="377"/>
      <c r="H592" s="378"/>
    </row>
    <row r="593" spans="1:8" ht="17.25" hidden="1">
      <c r="A593" s="406">
        <v>2921</v>
      </c>
      <c r="B593" s="81" t="s">
        <v>107</v>
      </c>
      <c r="C593" s="123">
        <v>2</v>
      </c>
      <c r="D593" s="124">
        <v>1</v>
      </c>
      <c r="E593" s="68" t="s">
        <v>582</v>
      </c>
      <c r="F593" s="382"/>
      <c r="G593" s="383"/>
      <c r="H593" s="384"/>
    </row>
    <row r="594" spans="1:8" ht="40.5" hidden="1">
      <c r="A594" s="406"/>
      <c r="B594" s="73"/>
      <c r="C594" s="123"/>
      <c r="D594" s="124"/>
      <c r="E594" s="68" t="s">
        <v>422</v>
      </c>
      <c r="F594" s="382"/>
      <c r="G594" s="383"/>
      <c r="H594" s="384"/>
    </row>
    <row r="595" spans="1:8" ht="17.25" hidden="1">
      <c r="A595" s="406"/>
      <c r="B595" s="73"/>
      <c r="C595" s="123"/>
      <c r="D595" s="124"/>
      <c r="E595" s="68" t="s">
        <v>74</v>
      </c>
      <c r="F595" s="382"/>
      <c r="G595" s="383"/>
      <c r="H595" s="384"/>
    </row>
    <row r="596" spans="1:8" ht="17.25" hidden="1">
      <c r="A596" s="406"/>
      <c r="B596" s="73"/>
      <c r="C596" s="123"/>
      <c r="D596" s="124"/>
      <c r="E596" s="68" t="s">
        <v>74</v>
      </c>
      <c r="F596" s="382"/>
      <c r="G596" s="383"/>
      <c r="H596" s="384"/>
    </row>
    <row r="597" spans="1:8" ht="17.25" hidden="1">
      <c r="A597" s="406">
        <v>2922</v>
      </c>
      <c r="B597" s="81" t="s">
        <v>107</v>
      </c>
      <c r="C597" s="123">
        <v>2</v>
      </c>
      <c r="D597" s="124">
        <v>2</v>
      </c>
      <c r="E597" s="68" t="s">
        <v>583</v>
      </c>
      <c r="F597" s="382"/>
      <c r="G597" s="383"/>
      <c r="H597" s="384"/>
    </row>
    <row r="598" spans="1:8" ht="40.5" hidden="1">
      <c r="A598" s="406"/>
      <c r="B598" s="73"/>
      <c r="C598" s="123"/>
      <c r="D598" s="124"/>
      <c r="E598" s="68" t="s">
        <v>422</v>
      </c>
      <c r="F598" s="382"/>
      <c r="G598" s="383"/>
      <c r="H598" s="384"/>
    </row>
    <row r="599" spans="1:8" ht="17.25" hidden="1">
      <c r="A599" s="406"/>
      <c r="B599" s="73"/>
      <c r="C599" s="123"/>
      <c r="D599" s="124"/>
      <c r="E599" s="68" t="s">
        <v>74</v>
      </c>
      <c r="F599" s="382"/>
      <c r="G599" s="383"/>
      <c r="H599" s="384"/>
    </row>
    <row r="600" spans="1:8" ht="17.25" hidden="1">
      <c r="A600" s="406"/>
      <c r="B600" s="73"/>
      <c r="C600" s="123"/>
      <c r="D600" s="124"/>
      <c r="E600" s="68" t="s">
        <v>74</v>
      </c>
      <c r="F600" s="382"/>
      <c r="G600" s="383"/>
      <c r="H600" s="384"/>
    </row>
    <row r="601" spans="1:8" ht="27" hidden="1">
      <c r="A601" s="406">
        <v>2930</v>
      </c>
      <c r="B601" s="79" t="s">
        <v>107</v>
      </c>
      <c r="C601" s="121">
        <v>3</v>
      </c>
      <c r="D601" s="122">
        <v>0</v>
      </c>
      <c r="E601" s="71" t="s">
        <v>584</v>
      </c>
      <c r="F601" s="382"/>
      <c r="G601" s="383"/>
      <c r="H601" s="384"/>
    </row>
    <row r="602" spans="1:8" s="72" customFormat="1" ht="10.5" customHeight="1" hidden="1">
      <c r="A602" s="406"/>
      <c r="B602" s="63"/>
      <c r="C602" s="121"/>
      <c r="D602" s="122"/>
      <c r="E602" s="68" t="s">
        <v>405</v>
      </c>
      <c r="F602" s="376"/>
      <c r="G602" s="377"/>
      <c r="H602" s="378"/>
    </row>
    <row r="603" spans="1:8" ht="27" hidden="1">
      <c r="A603" s="406">
        <v>2931</v>
      </c>
      <c r="B603" s="81" t="s">
        <v>107</v>
      </c>
      <c r="C603" s="123">
        <v>3</v>
      </c>
      <c r="D603" s="124">
        <v>1</v>
      </c>
      <c r="E603" s="68" t="s">
        <v>585</v>
      </c>
      <c r="F603" s="382"/>
      <c r="G603" s="383"/>
      <c r="H603" s="384"/>
    </row>
    <row r="604" spans="1:8" ht="40.5" hidden="1">
      <c r="A604" s="406"/>
      <c r="B604" s="73"/>
      <c r="C604" s="123"/>
      <c r="D604" s="124"/>
      <c r="E604" s="68" t="s">
        <v>422</v>
      </c>
      <c r="F604" s="382"/>
      <c r="G604" s="383"/>
      <c r="H604" s="384"/>
    </row>
    <row r="605" spans="1:8" ht="17.25" hidden="1">
      <c r="A605" s="406"/>
      <c r="B605" s="73"/>
      <c r="C605" s="123"/>
      <c r="D605" s="124"/>
      <c r="E605" s="68" t="s">
        <v>74</v>
      </c>
      <c r="F605" s="382"/>
      <c r="G605" s="383"/>
      <c r="H605" s="384"/>
    </row>
    <row r="606" spans="1:8" ht="17.25" hidden="1">
      <c r="A606" s="406"/>
      <c r="B606" s="73"/>
      <c r="C606" s="123"/>
      <c r="D606" s="124"/>
      <c r="E606" s="68" t="s">
        <v>74</v>
      </c>
      <c r="F606" s="382"/>
      <c r="G606" s="383"/>
      <c r="H606" s="384"/>
    </row>
    <row r="607" spans="1:8" ht="17.25" hidden="1">
      <c r="A607" s="406">
        <v>2932</v>
      </c>
      <c r="B607" s="81" t="s">
        <v>107</v>
      </c>
      <c r="C607" s="123">
        <v>3</v>
      </c>
      <c r="D607" s="124">
        <v>2</v>
      </c>
      <c r="E607" s="68" t="s">
        <v>586</v>
      </c>
      <c r="F607" s="382"/>
      <c r="G607" s="383"/>
      <c r="H607" s="384"/>
    </row>
    <row r="608" spans="1:8" ht="40.5" hidden="1">
      <c r="A608" s="406"/>
      <c r="B608" s="73"/>
      <c r="C608" s="123"/>
      <c r="D608" s="124"/>
      <c r="E608" s="68" t="s">
        <v>422</v>
      </c>
      <c r="F608" s="382"/>
      <c r="G608" s="383"/>
      <c r="H608" s="384"/>
    </row>
    <row r="609" spans="1:8" ht="17.25" hidden="1">
      <c r="A609" s="406"/>
      <c r="B609" s="73"/>
      <c r="C609" s="123"/>
      <c r="D609" s="124"/>
      <c r="E609" s="68" t="s">
        <v>74</v>
      </c>
      <c r="F609" s="382"/>
      <c r="G609" s="383"/>
      <c r="H609" s="384"/>
    </row>
    <row r="610" spans="1:8" ht="17.25" hidden="1">
      <c r="A610" s="406"/>
      <c r="B610" s="73"/>
      <c r="C610" s="123"/>
      <c r="D610" s="124"/>
      <c r="E610" s="68" t="s">
        <v>74</v>
      </c>
      <c r="F610" s="382"/>
      <c r="G610" s="383"/>
      <c r="H610" s="384"/>
    </row>
    <row r="611" spans="1:8" ht="17.25" hidden="1">
      <c r="A611" s="406">
        <v>2940</v>
      </c>
      <c r="B611" s="79" t="s">
        <v>107</v>
      </c>
      <c r="C611" s="121">
        <v>4</v>
      </c>
      <c r="D611" s="122">
        <v>0</v>
      </c>
      <c r="E611" s="71" t="s">
        <v>587</v>
      </c>
      <c r="F611" s="382"/>
      <c r="G611" s="383"/>
      <c r="H611" s="384"/>
    </row>
    <row r="612" spans="1:8" s="72" customFormat="1" ht="10.5" customHeight="1" hidden="1">
      <c r="A612" s="406"/>
      <c r="B612" s="63"/>
      <c r="C612" s="121"/>
      <c r="D612" s="122"/>
      <c r="E612" s="68" t="s">
        <v>405</v>
      </c>
      <c r="F612" s="376"/>
      <c r="G612" s="377"/>
      <c r="H612" s="378"/>
    </row>
    <row r="613" spans="1:8" ht="17.25" hidden="1">
      <c r="A613" s="406">
        <v>2941</v>
      </c>
      <c r="B613" s="81" t="s">
        <v>107</v>
      </c>
      <c r="C613" s="123">
        <v>4</v>
      </c>
      <c r="D613" s="124">
        <v>1</v>
      </c>
      <c r="E613" s="68" t="s">
        <v>588</v>
      </c>
      <c r="F613" s="382"/>
      <c r="G613" s="383"/>
      <c r="H613" s="384"/>
    </row>
    <row r="614" spans="1:8" ht="40.5" hidden="1">
      <c r="A614" s="406"/>
      <c r="B614" s="73"/>
      <c r="C614" s="123"/>
      <c r="D614" s="124"/>
      <c r="E614" s="68" t="s">
        <v>422</v>
      </c>
      <c r="F614" s="382"/>
      <c r="G614" s="383"/>
      <c r="H614" s="384"/>
    </row>
    <row r="615" spans="1:8" ht="17.25" hidden="1">
      <c r="A615" s="406"/>
      <c r="B615" s="73"/>
      <c r="C615" s="123"/>
      <c r="D615" s="124"/>
      <c r="E615" s="68" t="s">
        <v>74</v>
      </c>
      <c r="F615" s="382"/>
      <c r="G615" s="383"/>
      <c r="H615" s="384"/>
    </row>
    <row r="616" spans="1:8" ht="17.25" hidden="1">
      <c r="A616" s="406"/>
      <c r="B616" s="73"/>
      <c r="C616" s="123"/>
      <c r="D616" s="124"/>
      <c r="E616" s="68" t="s">
        <v>74</v>
      </c>
      <c r="F616" s="382"/>
      <c r="G616" s="383"/>
      <c r="H616" s="384"/>
    </row>
    <row r="617" spans="1:8" ht="17.25" hidden="1">
      <c r="A617" s="406">
        <v>2942</v>
      </c>
      <c r="B617" s="81" t="s">
        <v>107</v>
      </c>
      <c r="C617" s="123">
        <v>4</v>
      </c>
      <c r="D617" s="124">
        <v>2</v>
      </c>
      <c r="E617" s="68" t="s">
        <v>589</v>
      </c>
      <c r="F617" s="382"/>
      <c r="G617" s="383"/>
      <c r="H617" s="384"/>
    </row>
    <row r="618" spans="1:8" ht="40.5" hidden="1">
      <c r="A618" s="406"/>
      <c r="B618" s="73"/>
      <c r="C618" s="123"/>
      <c r="D618" s="124"/>
      <c r="E618" s="68" t="s">
        <v>422</v>
      </c>
      <c r="F618" s="382"/>
      <c r="G618" s="383"/>
      <c r="H618" s="384"/>
    </row>
    <row r="619" spans="1:8" ht="17.25" hidden="1">
      <c r="A619" s="406"/>
      <c r="B619" s="73"/>
      <c r="C619" s="123"/>
      <c r="D619" s="124"/>
      <c r="E619" s="68" t="s">
        <v>74</v>
      </c>
      <c r="F619" s="382"/>
      <c r="G619" s="383"/>
      <c r="H619" s="384"/>
    </row>
    <row r="620" spans="1:8" ht="17.25" hidden="1">
      <c r="A620" s="406"/>
      <c r="B620" s="73"/>
      <c r="C620" s="123"/>
      <c r="D620" s="124"/>
      <c r="E620" s="71" t="s">
        <v>590</v>
      </c>
      <c r="F620" s="382"/>
      <c r="G620" s="383"/>
      <c r="H620" s="384"/>
    </row>
    <row r="621" spans="1:8" s="3" customFormat="1" ht="17.25" hidden="1">
      <c r="A621" s="406">
        <v>2950</v>
      </c>
      <c r="B621" s="79" t="s">
        <v>107</v>
      </c>
      <c r="C621" s="121">
        <v>5</v>
      </c>
      <c r="D621" s="122">
        <v>0</v>
      </c>
      <c r="E621" s="71" t="s">
        <v>590</v>
      </c>
      <c r="F621" s="388">
        <f>+G621+H621</f>
        <v>0</v>
      </c>
      <c r="G621" s="389">
        <f>+G623</f>
        <v>0</v>
      </c>
      <c r="H621" s="393">
        <f>+H623</f>
        <v>0</v>
      </c>
    </row>
    <row r="622" spans="1:8" s="4" customFormat="1" ht="17.25" hidden="1">
      <c r="A622" s="406"/>
      <c r="B622" s="63"/>
      <c r="C622" s="121"/>
      <c r="D622" s="122"/>
      <c r="E622" s="68" t="s">
        <v>405</v>
      </c>
      <c r="F622" s="385"/>
      <c r="G622" s="386"/>
      <c r="H622" s="387"/>
    </row>
    <row r="623" spans="1:8" s="3" customFormat="1" ht="17.25" hidden="1">
      <c r="A623" s="406">
        <v>2951</v>
      </c>
      <c r="B623" s="81" t="s">
        <v>107</v>
      </c>
      <c r="C623" s="123">
        <v>5</v>
      </c>
      <c r="D623" s="124">
        <v>1</v>
      </c>
      <c r="E623" s="68" t="s">
        <v>591</v>
      </c>
      <c r="F623" s="388">
        <f>+G623+H623</f>
        <v>0</v>
      </c>
      <c r="G623" s="389">
        <f>+G625</f>
        <v>0</v>
      </c>
      <c r="H623" s="393">
        <f>+H626</f>
        <v>0</v>
      </c>
    </row>
    <row r="624" spans="1:8" s="3" customFormat="1" ht="40.5" hidden="1">
      <c r="A624" s="406"/>
      <c r="B624" s="73"/>
      <c r="C624" s="123"/>
      <c r="D624" s="124"/>
      <c r="E624" s="68" t="s">
        <v>422</v>
      </c>
      <c r="F624" s="394"/>
      <c r="G624" s="395"/>
      <c r="H624" s="392"/>
    </row>
    <row r="625" spans="1:8" ht="27" hidden="1">
      <c r="A625" s="406"/>
      <c r="B625" s="73"/>
      <c r="C625" s="123"/>
      <c r="D625" s="124"/>
      <c r="E625" s="254" t="s">
        <v>749</v>
      </c>
      <c r="F625" s="382">
        <f>+G625</f>
        <v>0</v>
      </c>
      <c r="G625" s="383"/>
      <c r="H625" s="384"/>
    </row>
    <row r="626" spans="1:8" ht="17.25" hidden="1">
      <c r="A626" s="406"/>
      <c r="B626" s="73"/>
      <c r="C626" s="123"/>
      <c r="D626" s="124"/>
      <c r="E626" s="254" t="s">
        <v>704</v>
      </c>
      <c r="F626" s="382">
        <f>+H626</f>
        <v>0</v>
      </c>
      <c r="G626" s="383"/>
      <c r="H626" s="384"/>
    </row>
    <row r="627" spans="1:8" ht="17.25" hidden="1">
      <c r="A627" s="406">
        <v>2952</v>
      </c>
      <c r="B627" s="81" t="s">
        <v>107</v>
      </c>
      <c r="C627" s="123">
        <v>5</v>
      </c>
      <c r="D627" s="124">
        <v>2</v>
      </c>
      <c r="E627" s="68" t="s">
        <v>592</v>
      </c>
      <c r="F627" s="318"/>
      <c r="G627" s="319"/>
      <c r="H627" s="320"/>
    </row>
    <row r="628" spans="1:8" ht="40.5" hidden="1">
      <c r="A628" s="406"/>
      <c r="B628" s="73"/>
      <c r="C628" s="123"/>
      <c r="D628" s="124"/>
      <c r="E628" s="68" t="s">
        <v>422</v>
      </c>
      <c r="F628" s="318"/>
      <c r="G628" s="319"/>
      <c r="H628" s="320"/>
    </row>
    <row r="629" spans="1:8" ht="17.25" hidden="1">
      <c r="A629" s="406"/>
      <c r="B629" s="73"/>
      <c r="C629" s="123"/>
      <c r="D629" s="124"/>
      <c r="E629" s="68" t="s">
        <v>74</v>
      </c>
      <c r="F629" s="318"/>
      <c r="G629" s="319"/>
      <c r="H629" s="320"/>
    </row>
    <row r="630" spans="1:8" ht="17.25" hidden="1">
      <c r="A630" s="406"/>
      <c r="B630" s="73"/>
      <c r="C630" s="123"/>
      <c r="D630" s="124"/>
      <c r="E630" s="68" t="s">
        <v>74</v>
      </c>
      <c r="F630" s="318"/>
      <c r="G630" s="319"/>
      <c r="H630" s="320"/>
    </row>
    <row r="631" spans="1:8" ht="17.25" hidden="1">
      <c r="A631" s="406">
        <v>2960</v>
      </c>
      <c r="B631" s="79" t="s">
        <v>107</v>
      </c>
      <c r="C631" s="121">
        <v>6</v>
      </c>
      <c r="D631" s="122">
        <v>0</v>
      </c>
      <c r="E631" s="71" t="s">
        <v>593</v>
      </c>
      <c r="F631" s="318"/>
      <c r="G631" s="319"/>
      <c r="H631" s="320"/>
    </row>
    <row r="632" spans="1:8" s="72" customFormat="1" ht="10.5" customHeight="1" hidden="1">
      <c r="A632" s="406"/>
      <c r="B632" s="63"/>
      <c r="C632" s="121"/>
      <c r="D632" s="122"/>
      <c r="E632" s="68" t="s">
        <v>405</v>
      </c>
      <c r="F632" s="331"/>
      <c r="G632" s="332"/>
      <c r="H632" s="333"/>
    </row>
    <row r="633" spans="1:8" ht="17.25" hidden="1">
      <c r="A633" s="406">
        <v>2961</v>
      </c>
      <c r="B633" s="81" t="s">
        <v>107</v>
      </c>
      <c r="C633" s="123">
        <v>6</v>
      </c>
      <c r="D633" s="124">
        <v>1</v>
      </c>
      <c r="E633" s="68" t="s">
        <v>593</v>
      </c>
      <c r="F633" s="318"/>
      <c r="G633" s="319"/>
      <c r="H633" s="320"/>
    </row>
    <row r="634" spans="1:8" ht="40.5" hidden="1">
      <c r="A634" s="406"/>
      <c r="B634" s="73"/>
      <c r="C634" s="123"/>
      <c r="D634" s="124"/>
      <c r="E634" s="68" t="s">
        <v>422</v>
      </c>
      <c r="F634" s="318"/>
      <c r="G634" s="319"/>
      <c r="H634" s="320"/>
    </row>
    <row r="635" spans="1:8" ht="17.25" hidden="1">
      <c r="A635" s="406"/>
      <c r="B635" s="73"/>
      <c r="C635" s="123"/>
      <c r="D635" s="124"/>
      <c r="E635" s="68" t="s">
        <v>74</v>
      </c>
      <c r="F635" s="318"/>
      <c r="G635" s="319"/>
      <c r="H635" s="320"/>
    </row>
    <row r="636" spans="1:8" ht="17.25" hidden="1">
      <c r="A636" s="406"/>
      <c r="B636" s="73"/>
      <c r="C636" s="123"/>
      <c r="D636" s="124"/>
      <c r="E636" s="68" t="s">
        <v>74</v>
      </c>
      <c r="F636" s="318"/>
      <c r="G636" s="319"/>
      <c r="H636" s="320"/>
    </row>
    <row r="637" spans="1:8" ht="27" hidden="1">
      <c r="A637" s="406">
        <v>2970</v>
      </c>
      <c r="B637" s="79" t="s">
        <v>107</v>
      </c>
      <c r="C637" s="121">
        <v>7</v>
      </c>
      <c r="D637" s="122">
        <v>0</v>
      </c>
      <c r="E637" s="71" t="s">
        <v>594</v>
      </c>
      <c r="F637" s="318"/>
      <c r="G637" s="319"/>
      <c r="H637" s="320"/>
    </row>
    <row r="638" spans="1:8" s="72" customFormat="1" ht="10.5" customHeight="1" hidden="1">
      <c r="A638" s="406"/>
      <c r="B638" s="63"/>
      <c r="C638" s="121"/>
      <c r="D638" s="122"/>
      <c r="E638" s="68" t="s">
        <v>405</v>
      </c>
      <c r="F638" s="331"/>
      <c r="G638" s="332"/>
      <c r="H638" s="333"/>
    </row>
    <row r="639" spans="1:8" ht="27" hidden="1">
      <c r="A639" s="406">
        <v>2971</v>
      </c>
      <c r="B639" s="81" t="s">
        <v>107</v>
      </c>
      <c r="C639" s="123">
        <v>7</v>
      </c>
      <c r="D639" s="124">
        <v>1</v>
      </c>
      <c r="E639" s="68" t="s">
        <v>594</v>
      </c>
      <c r="F639" s="318"/>
      <c r="G639" s="319"/>
      <c r="H639" s="320"/>
    </row>
    <row r="640" spans="1:8" ht="40.5" hidden="1">
      <c r="A640" s="406"/>
      <c r="B640" s="73"/>
      <c r="C640" s="123"/>
      <c r="D640" s="124"/>
      <c r="E640" s="68" t="s">
        <v>422</v>
      </c>
      <c r="F640" s="318"/>
      <c r="G640" s="319"/>
      <c r="H640" s="320"/>
    </row>
    <row r="641" spans="1:8" ht="17.25" hidden="1">
      <c r="A641" s="406"/>
      <c r="B641" s="73"/>
      <c r="C641" s="123"/>
      <c r="D641" s="124"/>
      <c r="E641" s="68" t="s">
        <v>74</v>
      </c>
      <c r="F641" s="318"/>
      <c r="G641" s="319"/>
      <c r="H641" s="320"/>
    </row>
    <row r="642" spans="1:8" ht="17.25" hidden="1">
      <c r="A642" s="406"/>
      <c r="B642" s="73"/>
      <c r="C642" s="123"/>
      <c r="D642" s="124"/>
      <c r="E642" s="68" t="s">
        <v>74</v>
      </c>
      <c r="F642" s="318"/>
      <c r="G642" s="319"/>
      <c r="H642" s="320"/>
    </row>
    <row r="643" spans="1:8" ht="17.25" hidden="1">
      <c r="A643" s="406">
        <v>2980</v>
      </c>
      <c r="B643" s="79" t="s">
        <v>107</v>
      </c>
      <c r="C643" s="121">
        <v>8</v>
      </c>
      <c r="D643" s="122">
        <v>0</v>
      </c>
      <c r="E643" s="71" t="s">
        <v>595</v>
      </c>
      <c r="F643" s="318"/>
      <c r="G643" s="319"/>
      <c r="H643" s="320"/>
    </row>
    <row r="644" spans="1:8" s="72" customFormat="1" ht="10.5" customHeight="1" hidden="1">
      <c r="A644" s="406"/>
      <c r="B644" s="63"/>
      <c r="C644" s="121"/>
      <c r="D644" s="122"/>
      <c r="E644" s="68" t="s">
        <v>405</v>
      </c>
      <c r="F644" s="331"/>
      <c r="G644" s="332"/>
      <c r="H644" s="333"/>
    </row>
    <row r="645" spans="1:8" ht="17.25" hidden="1">
      <c r="A645" s="406">
        <v>2981</v>
      </c>
      <c r="B645" s="81" t="s">
        <v>107</v>
      </c>
      <c r="C645" s="123">
        <v>8</v>
      </c>
      <c r="D645" s="124">
        <v>1</v>
      </c>
      <c r="E645" s="68" t="s">
        <v>595</v>
      </c>
      <c r="F645" s="318"/>
      <c r="G645" s="319"/>
      <c r="H645" s="320"/>
    </row>
    <row r="646" spans="1:8" ht="40.5" hidden="1">
      <c r="A646" s="406"/>
      <c r="B646" s="73"/>
      <c r="C646" s="123"/>
      <c r="D646" s="124"/>
      <c r="E646" s="68" t="s">
        <v>422</v>
      </c>
      <c r="F646" s="318"/>
      <c r="G646" s="319"/>
      <c r="H646" s="320"/>
    </row>
    <row r="647" spans="1:8" ht="17.25" hidden="1">
      <c r="A647" s="406"/>
      <c r="B647" s="73"/>
      <c r="C647" s="123"/>
      <c r="D647" s="124"/>
      <c r="E647" s="68" t="s">
        <v>74</v>
      </c>
      <c r="F647" s="318"/>
      <c r="G647" s="319"/>
      <c r="H647" s="320"/>
    </row>
    <row r="648" spans="1:8" ht="17.25" hidden="1">
      <c r="A648" s="406"/>
      <c r="B648" s="73"/>
      <c r="C648" s="123"/>
      <c r="D648" s="124"/>
      <c r="E648" s="68" t="s">
        <v>74</v>
      </c>
      <c r="F648" s="318"/>
      <c r="G648" s="319"/>
      <c r="H648" s="320"/>
    </row>
    <row r="649" spans="1:8" s="41" customFormat="1" ht="42" customHeight="1" hidden="1">
      <c r="A649" s="407">
        <v>3000</v>
      </c>
      <c r="B649" s="79" t="s">
        <v>108</v>
      </c>
      <c r="C649" s="121">
        <v>0</v>
      </c>
      <c r="D649" s="122">
        <v>0</v>
      </c>
      <c r="E649" s="80" t="s">
        <v>82</v>
      </c>
      <c r="F649" s="263">
        <f>+G649+H649</f>
        <v>0</v>
      </c>
      <c r="G649" s="323">
        <f>+G688</f>
        <v>0</v>
      </c>
      <c r="H649" s="78"/>
    </row>
    <row r="650" spans="1:8" s="3" customFormat="1" ht="11.25" customHeight="1" hidden="1">
      <c r="A650" s="405"/>
      <c r="B650" s="63"/>
      <c r="C650" s="119"/>
      <c r="D650" s="120"/>
      <c r="E650" s="68" t="s">
        <v>403</v>
      </c>
      <c r="F650" s="339"/>
      <c r="G650" s="340"/>
      <c r="H650" s="341"/>
    </row>
    <row r="651" spans="1:8" s="3" customFormat="1" ht="17.25" hidden="1">
      <c r="A651" s="406">
        <v>3010</v>
      </c>
      <c r="B651" s="79" t="s">
        <v>108</v>
      </c>
      <c r="C651" s="121">
        <v>1</v>
      </c>
      <c r="D651" s="122">
        <v>0</v>
      </c>
      <c r="E651" s="71" t="s">
        <v>615</v>
      </c>
      <c r="F651" s="342"/>
      <c r="G651" s="343"/>
      <c r="H651" s="78"/>
    </row>
    <row r="652" spans="1:8" s="4" customFormat="1" ht="10.5" customHeight="1" hidden="1">
      <c r="A652" s="406"/>
      <c r="B652" s="63"/>
      <c r="C652" s="121"/>
      <c r="D652" s="122"/>
      <c r="E652" s="68" t="s">
        <v>405</v>
      </c>
      <c r="F652" s="334"/>
      <c r="G652" s="335"/>
      <c r="H652" s="336"/>
    </row>
    <row r="653" spans="1:8" s="3" customFormat="1" ht="17.25" hidden="1">
      <c r="A653" s="406">
        <v>3011</v>
      </c>
      <c r="B653" s="81" t="s">
        <v>108</v>
      </c>
      <c r="C653" s="123">
        <v>1</v>
      </c>
      <c r="D653" s="124">
        <v>1</v>
      </c>
      <c r="E653" s="68" t="s">
        <v>616</v>
      </c>
      <c r="F653" s="342"/>
      <c r="G653" s="343"/>
      <c r="H653" s="78"/>
    </row>
    <row r="654" spans="1:8" s="3" customFormat="1" ht="40.5" hidden="1">
      <c r="A654" s="406"/>
      <c r="B654" s="73"/>
      <c r="C654" s="123"/>
      <c r="D654" s="124"/>
      <c r="E654" s="68" t="s">
        <v>422</v>
      </c>
      <c r="F654" s="342"/>
      <c r="G654" s="343"/>
      <c r="H654" s="78"/>
    </row>
    <row r="655" spans="1:8" s="3" customFormat="1" ht="17.25" hidden="1">
      <c r="A655" s="406"/>
      <c r="B655" s="73"/>
      <c r="C655" s="123"/>
      <c r="D655" s="124"/>
      <c r="E655" s="68" t="s">
        <v>74</v>
      </c>
      <c r="F655" s="342"/>
      <c r="G655" s="343"/>
      <c r="H655" s="78"/>
    </row>
    <row r="656" spans="1:8" s="3" customFormat="1" ht="17.25" hidden="1">
      <c r="A656" s="406"/>
      <c r="B656" s="73"/>
      <c r="C656" s="123"/>
      <c r="D656" s="124"/>
      <c r="E656" s="68" t="s">
        <v>74</v>
      </c>
      <c r="F656" s="342"/>
      <c r="G656" s="343"/>
      <c r="H656" s="78"/>
    </row>
    <row r="657" spans="1:8" s="3" customFormat="1" ht="17.25" hidden="1">
      <c r="A657" s="406">
        <v>3012</v>
      </c>
      <c r="B657" s="81" t="s">
        <v>108</v>
      </c>
      <c r="C657" s="123">
        <v>1</v>
      </c>
      <c r="D657" s="124">
        <v>2</v>
      </c>
      <c r="E657" s="68" t="s">
        <v>617</v>
      </c>
      <c r="F657" s="342"/>
      <c r="G657" s="343"/>
      <c r="H657" s="78"/>
    </row>
    <row r="658" spans="1:8" s="3" customFormat="1" ht="40.5" hidden="1">
      <c r="A658" s="406"/>
      <c r="B658" s="73"/>
      <c r="C658" s="123"/>
      <c r="D658" s="124"/>
      <c r="E658" s="68" t="s">
        <v>422</v>
      </c>
      <c r="F658" s="342"/>
      <c r="G658" s="343"/>
      <c r="H658" s="78"/>
    </row>
    <row r="659" spans="1:8" s="3" customFormat="1" ht="17.25" hidden="1">
      <c r="A659" s="406"/>
      <c r="B659" s="73"/>
      <c r="C659" s="123"/>
      <c r="D659" s="124"/>
      <c r="E659" s="68" t="s">
        <v>74</v>
      </c>
      <c r="F659" s="342"/>
      <c r="G659" s="343"/>
      <c r="H659" s="78"/>
    </row>
    <row r="660" spans="1:8" s="3" customFormat="1" ht="17.25" hidden="1">
      <c r="A660" s="406"/>
      <c r="B660" s="73"/>
      <c r="C660" s="123"/>
      <c r="D660" s="124"/>
      <c r="E660" s="68" t="s">
        <v>74</v>
      </c>
      <c r="F660" s="342"/>
      <c r="G660" s="343"/>
      <c r="H660" s="78"/>
    </row>
    <row r="661" spans="1:8" s="3" customFormat="1" ht="17.25" hidden="1">
      <c r="A661" s="406">
        <v>3020</v>
      </c>
      <c r="B661" s="79" t="s">
        <v>108</v>
      </c>
      <c r="C661" s="121">
        <v>2</v>
      </c>
      <c r="D661" s="122">
        <v>0</v>
      </c>
      <c r="E661" s="71" t="s">
        <v>618</v>
      </c>
      <c r="F661" s="342"/>
      <c r="G661" s="343"/>
      <c r="H661" s="78"/>
    </row>
    <row r="662" spans="1:8" s="4" customFormat="1" ht="10.5" customHeight="1" hidden="1">
      <c r="A662" s="406"/>
      <c r="B662" s="63"/>
      <c r="C662" s="121"/>
      <c r="D662" s="122"/>
      <c r="E662" s="68" t="s">
        <v>405</v>
      </c>
      <c r="F662" s="334"/>
      <c r="G662" s="335"/>
      <c r="H662" s="336"/>
    </row>
    <row r="663" spans="1:8" s="3" customFormat="1" ht="17.25" hidden="1">
      <c r="A663" s="406">
        <v>3021</v>
      </c>
      <c r="B663" s="81" t="s">
        <v>108</v>
      </c>
      <c r="C663" s="123">
        <v>2</v>
      </c>
      <c r="D663" s="124">
        <v>1</v>
      </c>
      <c r="E663" s="68" t="s">
        <v>618</v>
      </c>
      <c r="F663" s="342"/>
      <c r="G663" s="343"/>
      <c r="H663" s="78"/>
    </row>
    <row r="664" spans="1:8" s="3" customFormat="1" ht="40.5" hidden="1">
      <c r="A664" s="406"/>
      <c r="B664" s="73"/>
      <c r="C664" s="123"/>
      <c r="D664" s="124"/>
      <c r="E664" s="68" t="s">
        <v>422</v>
      </c>
      <c r="F664" s="342"/>
      <c r="G664" s="343"/>
      <c r="H664" s="78"/>
    </row>
    <row r="665" spans="1:8" s="3" customFormat="1" ht="17.25" hidden="1">
      <c r="A665" s="406"/>
      <c r="B665" s="73"/>
      <c r="C665" s="123"/>
      <c r="D665" s="124"/>
      <c r="E665" s="68" t="s">
        <v>74</v>
      </c>
      <c r="F665" s="342"/>
      <c r="G665" s="343"/>
      <c r="H665" s="78"/>
    </row>
    <row r="666" spans="1:8" s="3" customFormat="1" ht="17.25" hidden="1">
      <c r="A666" s="406"/>
      <c r="B666" s="73"/>
      <c r="C666" s="123"/>
      <c r="D666" s="124"/>
      <c r="E666" s="68" t="s">
        <v>74</v>
      </c>
      <c r="F666" s="342"/>
      <c r="G666" s="343"/>
      <c r="H666" s="78"/>
    </row>
    <row r="667" spans="1:8" s="3" customFormat="1" ht="17.25" hidden="1">
      <c r="A667" s="406">
        <v>3030</v>
      </c>
      <c r="B667" s="79" t="s">
        <v>108</v>
      </c>
      <c r="C667" s="121">
        <v>3</v>
      </c>
      <c r="D667" s="122">
        <v>0</v>
      </c>
      <c r="E667" s="71" t="s">
        <v>619</v>
      </c>
      <c r="F667" s="342"/>
      <c r="G667" s="343"/>
      <c r="H667" s="78"/>
    </row>
    <row r="668" spans="1:8" s="4" customFormat="1" ht="10.5" customHeight="1" hidden="1">
      <c r="A668" s="406"/>
      <c r="B668" s="63"/>
      <c r="C668" s="121"/>
      <c r="D668" s="122"/>
      <c r="E668" s="68" t="s">
        <v>405</v>
      </c>
      <c r="F668" s="334"/>
      <c r="G668" s="335"/>
      <c r="H668" s="336"/>
    </row>
    <row r="669" spans="1:8" s="4" customFormat="1" ht="10.5" customHeight="1" hidden="1">
      <c r="A669" s="406">
        <v>3031</v>
      </c>
      <c r="B669" s="81" t="s">
        <v>108</v>
      </c>
      <c r="C669" s="123">
        <v>3</v>
      </c>
      <c r="D669" s="124">
        <v>1</v>
      </c>
      <c r="E669" s="68" t="s">
        <v>619</v>
      </c>
      <c r="F669" s="334"/>
      <c r="G669" s="335"/>
      <c r="H669" s="336"/>
    </row>
    <row r="670" spans="1:8" s="3" customFormat="1" ht="17.25" hidden="1">
      <c r="A670" s="406">
        <v>3040</v>
      </c>
      <c r="B670" s="79" t="s">
        <v>108</v>
      </c>
      <c r="C670" s="121">
        <v>4</v>
      </c>
      <c r="D670" s="122">
        <v>0</v>
      </c>
      <c r="E670" s="71" t="s">
        <v>620</v>
      </c>
      <c r="F670" s="342"/>
      <c r="G670" s="343"/>
      <c r="H670" s="78"/>
    </row>
    <row r="671" spans="1:8" s="4" customFormat="1" ht="10.5" customHeight="1" hidden="1">
      <c r="A671" s="406"/>
      <c r="B671" s="63"/>
      <c r="C671" s="121"/>
      <c r="D671" s="122"/>
      <c r="E671" s="68" t="s">
        <v>405</v>
      </c>
      <c r="F671" s="334"/>
      <c r="G671" s="335"/>
      <c r="H671" s="336"/>
    </row>
    <row r="672" spans="1:8" s="3" customFormat="1" ht="17.25" hidden="1">
      <c r="A672" s="406">
        <v>3041</v>
      </c>
      <c r="B672" s="81" t="s">
        <v>108</v>
      </c>
      <c r="C672" s="123">
        <v>4</v>
      </c>
      <c r="D672" s="124">
        <v>1</v>
      </c>
      <c r="E672" s="68" t="s">
        <v>620</v>
      </c>
      <c r="F672" s="342"/>
      <c r="G672" s="343"/>
      <c r="H672" s="78"/>
    </row>
    <row r="673" spans="1:8" s="3" customFormat="1" ht="40.5" hidden="1">
      <c r="A673" s="406"/>
      <c r="B673" s="73"/>
      <c r="C673" s="123"/>
      <c r="D673" s="124"/>
      <c r="E673" s="68" t="s">
        <v>422</v>
      </c>
      <c r="F673" s="342"/>
      <c r="G673" s="343"/>
      <c r="H673" s="78"/>
    </row>
    <row r="674" spans="1:8" s="3" customFormat="1" ht="17.25" hidden="1">
      <c r="A674" s="406"/>
      <c r="B674" s="73"/>
      <c r="C674" s="123"/>
      <c r="D674" s="124"/>
      <c r="E674" s="68" t="s">
        <v>74</v>
      </c>
      <c r="F674" s="342"/>
      <c r="G674" s="343"/>
      <c r="H674" s="78"/>
    </row>
    <row r="675" spans="1:8" s="3" customFormat="1" ht="17.25" hidden="1">
      <c r="A675" s="406"/>
      <c r="B675" s="73"/>
      <c r="C675" s="123"/>
      <c r="D675" s="124"/>
      <c r="E675" s="68" t="s">
        <v>74</v>
      </c>
      <c r="F675" s="342"/>
      <c r="G675" s="343"/>
      <c r="H675" s="78"/>
    </row>
    <row r="676" spans="1:8" s="3" customFormat="1" ht="17.25" hidden="1">
      <c r="A676" s="406">
        <v>3050</v>
      </c>
      <c r="B676" s="79" t="s">
        <v>108</v>
      </c>
      <c r="C676" s="121">
        <v>5</v>
      </c>
      <c r="D676" s="122">
        <v>0</v>
      </c>
      <c r="E676" s="71" t="s">
        <v>621</v>
      </c>
      <c r="F676" s="342"/>
      <c r="G676" s="343"/>
      <c r="H676" s="78"/>
    </row>
    <row r="677" spans="1:8" s="4" customFormat="1" ht="10.5" customHeight="1" hidden="1">
      <c r="A677" s="406"/>
      <c r="B677" s="63"/>
      <c r="C677" s="121"/>
      <c r="D677" s="122"/>
      <c r="E677" s="68" t="s">
        <v>405</v>
      </c>
      <c r="F677" s="334"/>
      <c r="G677" s="335"/>
      <c r="H677" s="336"/>
    </row>
    <row r="678" spans="1:8" s="3" customFormat="1" ht="17.25" hidden="1">
      <c r="A678" s="406">
        <v>3051</v>
      </c>
      <c r="B678" s="81" t="s">
        <v>108</v>
      </c>
      <c r="C678" s="123">
        <v>5</v>
      </c>
      <c r="D678" s="124">
        <v>1</v>
      </c>
      <c r="E678" s="68" t="s">
        <v>621</v>
      </c>
      <c r="F678" s="342"/>
      <c r="G678" s="343"/>
      <c r="H678" s="78"/>
    </row>
    <row r="679" spans="1:8" s="3" customFormat="1" ht="40.5" hidden="1">
      <c r="A679" s="406"/>
      <c r="B679" s="73"/>
      <c r="C679" s="123"/>
      <c r="D679" s="124"/>
      <c r="E679" s="68" t="s">
        <v>422</v>
      </c>
      <c r="F679" s="342"/>
      <c r="G679" s="343"/>
      <c r="H679" s="78"/>
    </row>
    <row r="680" spans="1:8" s="3" customFormat="1" ht="17.25" hidden="1">
      <c r="A680" s="406"/>
      <c r="B680" s="73"/>
      <c r="C680" s="123"/>
      <c r="D680" s="124"/>
      <c r="E680" s="68" t="s">
        <v>74</v>
      </c>
      <c r="F680" s="342"/>
      <c r="G680" s="343"/>
      <c r="H680" s="78"/>
    </row>
    <row r="681" spans="1:8" s="3" customFormat="1" ht="17.25" hidden="1">
      <c r="A681" s="406"/>
      <c r="B681" s="73"/>
      <c r="C681" s="123"/>
      <c r="D681" s="124"/>
      <c r="E681" s="68" t="s">
        <v>74</v>
      </c>
      <c r="F681" s="342"/>
      <c r="G681" s="343"/>
      <c r="H681" s="78"/>
    </row>
    <row r="682" spans="1:8" s="3" customFormat="1" ht="17.25" hidden="1">
      <c r="A682" s="406">
        <v>3060</v>
      </c>
      <c r="B682" s="79" t="s">
        <v>108</v>
      </c>
      <c r="C682" s="121">
        <v>6</v>
      </c>
      <c r="D682" s="122">
        <v>0</v>
      </c>
      <c r="E682" s="71" t="s">
        <v>622</v>
      </c>
      <c r="F682" s="342"/>
      <c r="G682" s="343"/>
      <c r="H682" s="78"/>
    </row>
    <row r="683" spans="1:8" s="4" customFormat="1" ht="10.5" customHeight="1" hidden="1">
      <c r="A683" s="406"/>
      <c r="B683" s="63"/>
      <c r="C683" s="121"/>
      <c r="D683" s="122"/>
      <c r="E683" s="68" t="s">
        <v>405</v>
      </c>
      <c r="F683" s="334"/>
      <c r="G683" s="335"/>
      <c r="H683" s="336"/>
    </row>
    <row r="684" spans="1:8" s="3" customFormat="1" ht="17.25" hidden="1">
      <c r="A684" s="406">
        <v>3061</v>
      </c>
      <c r="B684" s="81" t="s">
        <v>108</v>
      </c>
      <c r="C684" s="123">
        <v>6</v>
      </c>
      <c r="D684" s="124">
        <v>1</v>
      </c>
      <c r="E684" s="68" t="s">
        <v>622</v>
      </c>
      <c r="F684" s="342"/>
      <c r="G684" s="343"/>
      <c r="H684" s="78"/>
    </row>
    <row r="685" spans="1:8" s="3" customFormat="1" ht="40.5" hidden="1">
      <c r="A685" s="406"/>
      <c r="B685" s="73"/>
      <c r="C685" s="123"/>
      <c r="D685" s="124"/>
      <c r="E685" s="68" t="s">
        <v>422</v>
      </c>
      <c r="F685" s="342"/>
      <c r="G685" s="343"/>
      <c r="H685" s="78"/>
    </row>
    <row r="686" spans="1:8" s="3" customFormat="1" ht="17.25" hidden="1">
      <c r="A686" s="406"/>
      <c r="B686" s="73"/>
      <c r="C686" s="123"/>
      <c r="D686" s="124"/>
      <c r="E686" s="68" t="s">
        <v>74</v>
      </c>
      <c r="F686" s="342"/>
      <c r="G686" s="343"/>
      <c r="H686" s="78"/>
    </row>
    <row r="687" spans="1:8" s="3" customFormat="1" ht="17.25" hidden="1">
      <c r="A687" s="406"/>
      <c r="B687" s="73"/>
      <c r="C687" s="123"/>
      <c r="D687" s="124"/>
      <c r="E687" s="68" t="s">
        <v>74</v>
      </c>
      <c r="F687" s="342"/>
      <c r="G687" s="343"/>
      <c r="H687" s="78"/>
    </row>
    <row r="688" spans="1:8" s="3" customFormat="1" ht="27" hidden="1">
      <c r="A688" s="406">
        <v>3070</v>
      </c>
      <c r="B688" s="79" t="s">
        <v>108</v>
      </c>
      <c r="C688" s="121">
        <v>7</v>
      </c>
      <c r="D688" s="122">
        <v>0</v>
      </c>
      <c r="E688" s="71" t="s">
        <v>623</v>
      </c>
      <c r="F688" s="263">
        <f>+G688+H688</f>
        <v>0</v>
      </c>
      <c r="G688" s="323">
        <f>+G690</f>
        <v>0</v>
      </c>
      <c r="H688" s="78"/>
    </row>
    <row r="689" spans="1:8" s="4" customFormat="1" ht="17.25" hidden="1">
      <c r="A689" s="406"/>
      <c r="B689" s="63"/>
      <c r="C689" s="121"/>
      <c r="D689" s="122"/>
      <c r="E689" s="68" t="s">
        <v>405</v>
      </c>
      <c r="F689" s="334"/>
      <c r="G689" s="335"/>
      <c r="H689" s="336"/>
    </row>
    <row r="690" spans="1:8" s="3" customFormat="1" ht="27" hidden="1">
      <c r="A690" s="406">
        <v>3071</v>
      </c>
      <c r="B690" s="81" t="s">
        <v>108</v>
      </c>
      <c r="C690" s="123">
        <v>7</v>
      </c>
      <c r="D690" s="124">
        <v>1</v>
      </c>
      <c r="E690" s="68" t="s">
        <v>623</v>
      </c>
      <c r="F690" s="263">
        <f>+G690+H690</f>
        <v>0</v>
      </c>
      <c r="G690" s="323">
        <f>+G692+G693</f>
        <v>0</v>
      </c>
      <c r="H690" s="78"/>
    </row>
    <row r="691" spans="1:8" s="3" customFormat="1" ht="40.5" hidden="1">
      <c r="A691" s="406"/>
      <c r="B691" s="73"/>
      <c r="C691" s="123"/>
      <c r="D691" s="124"/>
      <c r="E691" s="68" t="s">
        <v>422</v>
      </c>
      <c r="F691" s="337"/>
      <c r="G691" s="338"/>
      <c r="H691" s="78"/>
    </row>
    <row r="692" spans="1:8" ht="17.25" hidden="1">
      <c r="A692" s="406"/>
      <c r="B692" s="73"/>
      <c r="C692" s="123"/>
      <c r="D692" s="124"/>
      <c r="E692" s="254" t="s">
        <v>750</v>
      </c>
      <c r="F692" s="318">
        <f>+G692</f>
        <v>0</v>
      </c>
      <c r="G692" s="319"/>
      <c r="H692" s="320"/>
    </row>
    <row r="693" spans="1:8" ht="17.25" hidden="1">
      <c r="A693" s="406"/>
      <c r="B693" s="73"/>
      <c r="C693" s="123"/>
      <c r="D693" s="124"/>
      <c r="E693" s="254" t="s">
        <v>751</v>
      </c>
      <c r="F693" s="318">
        <f aca="true" t="shared" si="3" ref="F693:F706">+G693</f>
        <v>0</v>
      </c>
      <c r="G693" s="319"/>
      <c r="H693" s="320"/>
    </row>
    <row r="694" spans="1:8" ht="27" hidden="1">
      <c r="A694" s="406">
        <v>3080</v>
      </c>
      <c r="B694" s="79" t="s">
        <v>108</v>
      </c>
      <c r="C694" s="121">
        <v>8</v>
      </c>
      <c r="D694" s="122">
        <v>0</v>
      </c>
      <c r="E694" s="71" t="s">
        <v>624</v>
      </c>
      <c r="F694" s="318">
        <f t="shared" si="3"/>
        <v>0</v>
      </c>
      <c r="G694" s="319"/>
      <c r="H694" s="320"/>
    </row>
    <row r="695" spans="1:8" s="72" customFormat="1" ht="10.5" customHeight="1" hidden="1">
      <c r="A695" s="406"/>
      <c r="B695" s="63"/>
      <c r="C695" s="121"/>
      <c r="D695" s="122"/>
      <c r="E695" s="68" t="s">
        <v>405</v>
      </c>
      <c r="F695" s="318">
        <f t="shared" si="3"/>
        <v>0</v>
      </c>
      <c r="G695" s="332"/>
      <c r="H695" s="333"/>
    </row>
    <row r="696" spans="1:8" ht="27" hidden="1">
      <c r="A696" s="406">
        <v>3081</v>
      </c>
      <c r="B696" s="81" t="s">
        <v>108</v>
      </c>
      <c r="C696" s="123">
        <v>8</v>
      </c>
      <c r="D696" s="124">
        <v>1</v>
      </c>
      <c r="E696" s="68" t="s">
        <v>624</v>
      </c>
      <c r="F696" s="318">
        <f t="shared" si="3"/>
        <v>0</v>
      </c>
      <c r="G696" s="319"/>
      <c r="H696" s="320"/>
    </row>
    <row r="697" spans="1:8" s="72" customFormat="1" ht="10.5" customHeight="1" hidden="1">
      <c r="A697" s="406"/>
      <c r="B697" s="63"/>
      <c r="C697" s="121"/>
      <c r="D697" s="122"/>
      <c r="E697" s="68" t="s">
        <v>405</v>
      </c>
      <c r="F697" s="318">
        <f t="shared" si="3"/>
        <v>0</v>
      </c>
      <c r="G697" s="332"/>
      <c r="H697" s="333"/>
    </row>
    <row r="698" spans="1:8" ht="27" hidden="1">
      <c r="A698" s="406">
        <v>3090</v>
      </c>
      <c r="B698" s="79" t="s">
        <v>108</v>
      </c>
      <c r="C698" s="125">
        <v>9</v>
      </c>
      <c r="D698" s="122">
        <v>0</v>
      </c>
      <c r="E698" s="71" t="s">
        <v>625</v>
      </c>
      <c r="F698" s="318">
        <f t="shared" si="3"/>
        <v>0</v>
      </c>
      <c r="G698" s="319"/>
      <c r="H698" s="320"/>
    </row>
    <row r="699" spans="1:8" s="72" customFormat="1" ht="17.25" hidden="1">
      <c r="A699" s="406"/>
      <c r="B699" s="63"/>
      <c r="C699" s="121"/>
      <c r="D699" s="122"/>
      <c r="E699" s="68" t="s">
        <v>405</v>
      </c>
      <c r="F699" s="318">
        <f t="shared" si="3"/>
        <v>0</v>
      </c>
      <c r="G699" s="332"/>
      <c r="H699" s="333"/>
    </row>
    <row r="700" spans="1:8" ht="17.25" customHeight="1" hidden="1">
      <c r="A700" s="408">
        <v>3091</v>
      </c>
      <c r="B700" s="81" t="s">
        <v>108</v>
      </c>
      <c r="C700" s="126">
        <v>9</v>
      </c>
      <c r="D700" s="127">
        <v>1</v>
      </c>
      <c r="E700" s="87" t="s">
        <v>625</v>
      </c>
      <c r="F700" s="318">
        <f t="shared" si="3"/>
        <v>0</v>
      </c>
      <c r="G700" s="344"/>
      <c r="H700" s="345"/>
    </row>
    <row r="701" spans="1:8" ht="40.5" hidden="1">
      <c r="A701" s="406"/>
      <c r="B701" s="73"/>
      <c r="C701" s="123"/>
      <c r="D701" s="124"/>
      <c r="E701" s="68" t="s">
        <v>422</v>
      </c>
      <c r="F701" s="318">
        <f t="shared" si="3"/>
        <v>0</v>
      </c>
      <c r="G701" s="319"/>
      <c r="H701" s="320"/>
    </row>
    <row r="702" spans="1:8" ht="17.25" hidden="1">
      <c r="A702" s="406"/>
      <c r="B702" s="73"/>
      <c r="C702" s="123"/>
      <c r="D702" s="124"/>
      <c r="E702" s="68" t="s">
        <v>74</v>
      </c>
      <c r="F702" s="318">
        <f t="shared" si="3"/>
        <v>0</v>
      </c>
      <c r="G702" s="319"/>
      <c r="H702" s="320"/>
    </row>
    <row r="703" spans="1:8" ht="17.25" hidden="1">
      <c r="A703" s="406"/>
      <c r="B703" s="73"/>
      <c r="C703" s="123"/>
      <c r="D703" s="124"/>
      <c r="E703" s="68" t="s">
        <v>74</v>
      </c>
      <c r="F703" s="318">
        <f t="shared" si="3"/>
        <v>0</v>
      </c>
      <c r="G703" s="319"/>
      <c r="H703" s="320"/>
    </row>
    <row r="704" spans="1:8" ht="30" customHeight="1" hidden="1">
      <c r="A704" s="408">
        <v>3092</v>
      </c>
      <c r="B704" s="81" t="s">
        <v>108</v>
      </c>
      <c r="C704" s="126">
        <v>9</v>
      </c>
      <c r="D704" s="127">
        <v>2</v>
      </c>
      <c r="E704" s="87" t="s">
        <v>626</v>
      </c>
      <c r="F704" s="318">
        <f t="shared" si="3"/>
        <v>0</v>
      </c>
      <c r="G704" s="344"/>
      <c r="H704" s="345"/>
    </row>
    <row r="705" spans="1:8" ht="40.5" hidden="1">
      <c r="A705" s="406"/>
      <c r="B705" s="73"/>
      <c r="C705" s="123"/>
      <c r="D705" s="124"/>
      <c r="E705" s="68" t="s">
        <v>422</v>
      </c>
      <c r="F705" s="318">
        <f t="shared" si="3"/>
        <v>0</v>
      </c>
      <c r="G705" s="319"/>
      <c r="H705" s="320"/>
    </row>
    <row r="706" spans="1:8" ht="17.25" hidden="1">
      <c r="A706" s="406"/>
      <c r="B706" s="73"/>
      <c r="C706" s="123"/>
      <c r="D706" s="124"/>
      <c r="E706" s="68" t="s">
        <v>74</v>
      </c>
      <c r="F706" s="318">
        <f t="shared" si="3"/>
        <v>0</v>
      </c>
      <c r="G706" s="319"/>
      <c r="H706" s="320"/>
    </row>
    <row r="707" spans="1:8" s="67" customFormat="1" ht="32.25" customHeight="1">
      <c r="A707" s="409">
        <v>3100</v>
      </c>
      <c r="B707" s="69" t="s">
        <v>109</v>
      </c>
      <c r="C707" s="69" t="s">
        <v>70</v>
      </c>
      <c r="D707" s="70" t="s">
        <v>70</v>
      </c>
      <c r="E707" s="88" t="s">
        <v>83</v>
      </c>
      <c r="F707" s="321">
        <f>+G707+H707</f>
        <v>-12600000</v>
      </c>
      <c r="G707" s="322">
        <f>+G709</f>
        <v>-12600000</v>
      </c>
      <c r="H707" s="320"/>
    </row>
    <row r="708" spans="1:8" ht="11.25" customHeight="1">
      <c r="A708" s="408"/>
      <c r="B708" s="63"/>
      <c r="C708" s="119"/>
      <c r="D708" s="120"/>
      <c r="E708" s="68" t="s">
        <v>403</v>
      </c>
      <c r="F708" s="328"/>
      <c r="G708" s="329"/>
      <c r="H708" s="330"/>
    </row>
    <row r="709" spans="1:8" ht="27">
      <c r="A709" s="408">
        <v>3110</v>
      </c>
      <c r="B709" s="89" t="s">
        <v>109</v>
      </c>
      <c r="C709" s="89" t="s">
        <v>71</v>
      </c>
      <c r="D709" s="90" t="s">
        <v>70</v>
      </c>
      <c r="E709" s="83" t="s">
        <v>627</v>
      </c>
      <c r="F709" s="321">
        <f>+G709+H709</f>
        <v>-12600000</v>
      </c>
      <c r="G709" s="322">
        <f>+G711</f>
        <v>-12600000</v>
      </c>
      <c r="H709" s="320"/>
    </row>
    <row r="710" spans="1:8" s="72" customFormat="1" ht="17.25">
      <c r="A710" s="408"/>
      <c r="B710" s="63"/>
      <c r="C710" s="121"/>
      <c r="D710" s="122"/>
      <c r="E710" s="68" t="s">
        <v>405</v>
      </c>
      <c r="F710" s="331"/>
      <c r="G710" s="332"/>
      <c r="H710" s="333"/>
    </row>
    <row r="711" spans="1:8" ht="18" thickBot="1">
      <c r="A711" s="410">
        <v>3112</v>
      </c>
      <c r="B711" s="91" t="s">
        <v>109</v>
      </c>
      <c r="C711" s="91" t="s">
        <v>71</v>
      </c>
      <c r="D711" s="92" t="s">
        <v>72</v>
      </c>
      <c r="E711" s="93" t="s">
        <v>628</v>
      </c>
      <c r="F711" s="346">
        <f>+G711+H711</f>
        <v>-12600000</v>
      </c>
      <c r="G711" s="347">
        <f>+G713</f>
        <v>-12600000</v>
      </c>
      <c r="H711" s="348"/>
    </row>
    <row r="712" spans="1:8" ht="40.5">
      <c r="A712" s="406"/>
      <c r="B712" s="73"/>
      <c r="C712" s="123"/>
      <c r="D712" s="124"/>
      <c r="E712" s="68" t="s">
        <v>422</v>
      </c>
      <c r="F712" s="318"/>
      <c r="G712" s="319"/>
      <c r="H712" s="320"/>
    </row>
    <row r="713" spans="1:8" ht="17.25">
      <c r="A713" s="406"/>
      <c r="B713" s="73"/>
      <c r="C713" s="123"/>
      <c r="D713" s="124"/>
      <c r="E713" s="254" t="s">
        <v>752</v>
      </c>
      <c r="F713" s="318">
        <f>+G713</f>
        <v>-12600000</v>
      </c>
      <c r="G713" s="319">
        <v>-12600000</v>
      </c>
      <c r="H713" s="320"/>
    </row>
    <row r="714" spans="2:4" ht="17.25">
      <c r="B714" s="98"/>
      <c r="C714" s="95"/>
      <c r="D714" s="96"/>
    </row>
    <row r="715" spans="2:8" ht="17.25">
      <c r="B715" s="419" t="s">
        <v>760</v>
      </c>
      <c r="C715" s="445"/>
      <c r="D715" s="445"/>
      <c r="E715" s="445"/>
      <c r="F715" s="445"/>
      <c r="G715" s="445"/>
      <c r="H715" s="445"/>
    </row>
    <row r="716" spans="2:4" ht="17.25">
      <c r="B716" s="98"/>
      <c r="C716" s="99"/>
      <c r="D716" s="100"/>
    </row>
  </sheetData>
  <sheetProtection/>
  <mergeCells count="11">
    <mergeCell ref="G6:H6"/>
    <mergeCell ref="B715:H715"/>
    <mergeCell ref="G1:H2"/>
    <mergeCell ref="A3:H3"/>
    <mergeCell ref="A4:H4"/>
    <mergeCell ref="A6:A7"/>
    <mergeCell ref="E6:E7"/>
    <mergeCell ref="F6:F7"/>
    <mergeCell ref="B6:B7"/>
    <mergeCell ref="C6:C7"/>
    <mergeCell ref="D6:D7"/>
  </mergeCells>
  <printOptions/>
  <pageMargins left="0" right="0" top="0" bottom="0" header="0" footer="0"/>
  <pageSetup firstPageNumber="16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2023-05-31T10:12:13Z</cp:lastPrinted>
  <dcterms:created xsi:type="dcterms:W3CDTF">1996-10-14T23:33:28Z</dcterms:created>
  <dcterms:modified xsi:type="dcterms:W3CDTF">2023-05-31T10:12:19Z</dcterms:modified>
  <cp:category/>
  <cp:version/>
  <cp:contentType/>
  <cp:contentStatus/>
</cp:coreProperties>
</file>