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2\Desktop\"/>
    </mc:Choice>
  </mc:AlternateContent>
  <bookViews>
    <workbookView xWindow="0" yWindow="0" windowWidth="25125" windowHeight="12435"/>
  </bookViews>
  <sheets>
    <sheet name="Лист1" sheetId="6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I11" i="6" l="1"/>
  <c r="H11" i="6"/>
  <c r="G11" i="6"/>
  <c r="F11" i="6"/>
  <c r="E11" i="6"/>
  <c r="E61" i="6"/>
  <c r="E52" i="6"/>
  <c r="E32" i="6"/>
  <c r="E28" i="6"/>
  <c r="E26" i="6"/>
  <c r="E23" i="6"/>
  <c r="E16" i="6"/>
  <c r="G63" i="6"/>
  <c r="I61" i="6"/>
  <c r="I32" i="6"/>
  <c r="H32" i="6"/>
  <c r="G32" i="6"/>
  <c r="F32" i="6"/>
  <c r="I28" i="6"/>
  <c r="G28" i="6"/>
  <c r="F28" i="6"/>
  <c r="F26" i="6"/>
  <c r="F23" i="6"/>
  <c r="I16" i="6"/>
  <c r="F16" i="6"/>
  <c r="C43" i="6" l="1"/>
  <c r="C42" i="6" l="1"/>
  <c r="C44" i="6"/>
</calcChain>
</file>

<file path=xl/sharedStrings.xml><?xml version="1.0" encoding="utf-8"?>
<sst xmlns="http://schemas.openxmlformats.org/spreadsheetml/2006/main" count="105" uniqueCount="94">
  <si>
    <t>Համայնքի սեփական եկամուտներ</t>
  </si>
  <si>
    <t>Ներքին պաշտոնական դրամաշնորհներ</t>
  </si>
  <si>
    <t>Արտաքին պաշտոնական դրամաշնորհներ</t>
  </si>
  <si>
    <t>Այլ աղբյուրներ</t>
  </si>
  <si>
    <t>Մարզական միջոցառումների իրականացում</t>
  </si>
  <si>
    <t>ԸՆԴԱՄԵՆԸ</t>
  </si>
  <si>
    <t>Բարեգործություն /նվիրատվություն</t>
  </si>
  <si>
    <t>Պուրակների և զբոսայգիների բարեկարգում</t>
  </si>
  <si>
    <t>Լուսավորության համակարգի  արդիականացում և արդյունավետության բարձրացում</t>
  </si>
  <si>
    <t>Նոր գերեզմանատան տարածքի կազմակերպման աշխատանքներ</t>
  </si>
  <si>
    <t>Քաղաքի վթարային շենքերի վերանորոգում</t>
  </si>
  <si>
    <t xml:space="preserve"> Գործարար միջավայրի բարելավում և ձեռնարկատիրության խթանում</t>
  </si>
  <si>
    <t xml:space="preserve"> Ակտիվ մշակութային և մարզական կյանքի կազմակերպումը՝ երիտասարդության ներգրավմամբ</t>
  </si>
  <si>
    <t>Համայնքի բնակչության սոցիալական պաշտպանություն</t>
  </si>
  <si>
    <t>Ֆիզիկական կուլտուրայի և առողջ ապրելակերպի խրախուսումը</t>
  </si>
  <si>
    <t>Համայնքի բնակավայրերի կառուցապատումը, բարեկարգումը և կանաչապատումը, համայնքի աղբահանությունը և սանիտարական մաքրումը, կոմունալ տնտեսության աշխատանքների ապահովումը, համայնքային գերեզմանատների պահպանումը և գործունեության ապահովումը</t>
  </si>
  <si>
    <t>Աղետների ռիսկերի նվազեցման և արտակարգ իրավիճակներում բնակչության պաշտպանության ու քաղաքացիական պաշտպանության միջոցառումների իրականացում</t>
  </si>
  <si>
    <t>Քաղաքի գլխավոր  հատակագծի  մշակում</t>
  </si>
  <si>
    <t>Չարենցի փողոցի մարզահրապարակի կառուցում</t>
  </si>
  <si>
    <t>Բնակչության սոցիալական աջակցության կազմակերպում</t>
  </si>
  <si>
    <t>ՔԱՋԱՐԱՆ ՔԱՂԱՔ</t>
  </si>
  <si>
    <t>ԼԵՌՆԱՁՈՐ</t>
  </si>
  <si>
    <t>ՆՈՐ ԱՍՏՂԱԲԵՐԴ</t>
  </si>
  <si>
    <t>Ճանապարհների և փողոցների վերանորոգում/ բարեկարգում</t>
  </si>
  <si>
    <t>ԳԵՂԻ</t>
  </si>
  <si>
    <t>Բակային ճամբարների կազմակերպում</t>
  </si>
  <si>
    <t>Մշակութային միջոցառումների իրականացում</t>
  </si>
  <si>
    <t>Բազմաբնակարան շենքերի մուտքերի վերանորոգում, արդիականացում</t>
  </si>
  <si>
    <t>Համայնք-մասնավոր հատված համագործակցություն</t>
  </si>
  <si>
    <t>Կրթություն, նախադպրոցական և արտադպրոցական դաստիարակություն</t>
  </si>
  <si>
    <t>Աջակցություն համայնքի հանրակրթական դպրոցներին</t>
  </si>
  <si>
    <t>Իրականացված միջոցառումներ</t>
  </si>
  <si>
    <t>Ծախսված գումարը և ֆինանսավորման աղբյուրները</t>
  </si>
  <si>
    <t>Չիրականացված միջոցառումներ</t>
  </si>
  <si>
    <t>Ներտնային խոսասարքերի տեղադրում 10 բազմահարկ շենքերում</t>
  </si>
  <si>
    <t>ՀԱՇՎԵՏՎՈՒԹՅՈՒՆ</t>
  </si>
  <si>
    <t xml:space="preserve">Հուլիս- օգոստոս ամիսներին բակային ճամբար է կազմակերպվել համայնքի 7-12 տարեկան երեխաների համար </t>
  </si>
  <si>
    <t>1. Իրականացվել է Գեղի գյուղի ճանապարհների խճային ծածկույթով տոփանման և ամրացման աշխատանքներ                                                          2. Գեղի գյուղի սելավատարների մաքրման աշխատանքներ</t>
  </si>
  <si>
    <t>ՔԱՋԱՐԱՆՑ ԳՅՈՒՂ</t>
  </si>
  <si>
    <t>ՀԱՎԵԼՎԱԾ</t>
  </si>
  <si>
    <t>Քաջարան համայնքի զարգացման հնգամյա (2018-2022թթ) ծրագրով 2019թ. համար նախատեսված միջոցառումներ</t>
  </si>
  <si>
    <t>Բիզնես-տեղեկատվական կենտրոնի հիմնում</t>
  </si>
  <si>
    <t xml:space="preserve">Գյուղատնտեսական մթերքների շուկայի հիմնում </t>
  </si>
  <si>
    <t xml:space="preserve">Արվեստի դպրոցի դասարանների, լսարանների արհեստանոցների,դահլիճի կահավորում, գույքի, երաժշտական գործիքների  ձեռք բերում </t>
  </si>
  <si>
    <t>Մանկապարտեզի համար գույքի, կահույքի, ուսումնական նյութերի ձեռք բերում</t>
  </si>
  <si>
    <t>Քաղաքի մանկական խաղահրապարակների կառուցում, վերանորոգում և կահավորում</t>
  </si>
  <si>
    <t xml:space="preserve">Բակունցի փողոցի մարզահրապարակի վերանորոգում և կահավորում   </t>
  </si>
  <si>
    <t xml:space="preserve">Իրականացվում է Քաղաքաշինության պետական կոմիտեի պատվերով, Հայնախագիծ ինստիտուտի կողմից:Աշխատանքները շարունակվում են </t>
  </si>
  <si>
    <t>Բակերի, փողոցների,համայնքային ճանապարհների բարեկարգում</t>
  </si>
  <si>
    <t xml:space="preserve">բազմաբնակարան շենքերի վերելակների նորոգում  </t>
  </si>
  <si>
    <t>Նոր Աստղաբերդում խմելու ջրի մեխանիկական զտիչի կառուցում</t>
  </si>
  <si>
    <t>Սելավատարների ամրացում</t>
  </si>
  <si>
    <t xml:space="preserve">Քաղաքին սպառնացող հնարավոր վտանգավոր երևույթների մասին տվյալների շտեմարանի ստեղծում և կանոնավոր թարմացում </t>
  </si>
  <si>
    <t>Շրջակա միջավայրի պաշտպանություն</t>
  </si>
  <si>
    <t>Քաղաքի դպրոցներում հիմնված էկոլաբորատորիաների ընթացիկ գործունեության ապահովում և զարգացում</t>
  </si>
  <si>
    <t>Էկոլոգիական կրթության զարգացում, տեղեկատվություն, բնակչության իրազեկում</t>
  </si>
  <si>
    <t>Համայնքի երիտասարդության խնդիրների լուծմանն ուղղված ծրագրերի և միջոցառումների կազմակերպում</t>
  </si>
  <si>
    <t>Համայնքում բնակչության առողջության
 պահպանման և բարելավման ծրագրերի իրականացում,
 արդյունավետ և մատչելի բժշկական սպասարկման
 պայմանների ստեղծում</t>
  </si>
  <si>
    <t>Օգոստոսին «Ուսանողական ամառ»  խորագրով միջոցառումների շարք է
 կազմակերպվել համայնքի ուսանողների համար</t>
  </si>
  <si>
    <t>✓</t>
  </si>
  <si>
    <t xml:space="preserve">Շենքի հիմնանորոգումը իրականացվում է ԶՊՄԿ ՓԲԸ ֆինանսավորմամբ: Շինարարական աշխատանքները ավարտվել են 2019թ.  </t>
  </si>
  <si>
    <t xml:space="preserve">                            Քաջարան համայնքի ավագանու 21.02.2020թ</t>
  </si>
  <si>
    <t xml:space="preserve">Աջակցություն է ցուցաբերվել թիվ 2 միջնակարգ դպրոցին /գազասպասարկման  վճար/ </t>
  </si>
  <si>
    <t>Կազմակերպվել են պետական, ազգային, կրոնական տոների հետ կապված 15 մշակութային միջոցառում:</t>
  </si>
  <si>
    <t>Սոցիալական աջակցություն է ցուցաբերվել 
համայնքի 67 բնակիչների</t>
  </si>
  <si>
    <t xml:space="preserve">Միջոցառումն իրականացվում է պետական նպատակային սուբվենցիայի ծրագրի շրջանակներում:                                                                                                                 Շինարարական աշխատանքները ավարտվել են 2019թ.  մայիսին </t>
  </si>
  <si>
    <t xml:space="preserve">Իրականացվել է Քաջարանց գյուղի ճանապարհների խճային ծածկույթով տոփանման և ամրացման աշխատանքներ   </t>
  </si>
  <si>
    <t>Համայնքի տնտեսական զարգացման ծրագրերի շրջանակններում  կիրականացվի 2020-2021 թթ․
 ընթացքում</t>
  </si>
  <si>
    <t xml:space="preserve">Ձեռք է  բերվել համապատասխան կահուք և տեխնիկա արվեստի դպրոցի համար </t>
  </si>
  <si>
    <t xml:space="preserve">Մարզահրապարակի վերանորոգման աշխատանքները շարունակվում են </t>
  </si>
  <si>
    <t>Ձեռք  է բերվել  կահույք համայնքային մանկապարտեզի համար</t>
  </si>
  <si>
    <t>Աջակցություն է ցուցաբերվել  սպորտային միջոցառումների  իրականացմանը</t>
  </si>
  <si>
    <r>
      <t>1. Հիմնանորոգվել և բարեկարգվել են Աբովյան</t>
    </r>
    <r>
      <rPr>
        <i/>
        <sz val="8"/>
        <color rgb="FFFF0000"/>
        <rFont val="GHEA Grapalat"/>
        <charset val="204"/>
      </rPr>
      <t xml:space="preserve"> </t>
    </r>
    <r>
      <rPr>
        <i/>
        <sz val="8"/>
        <color theme="1"/>
        <rFont val="GHEA Grapalat"/>
        <charset val="204"/>
      </rPr>
      <t>փողոցը   /շարունակվում է /                                                                                                            2.</t>
    </r>
    <r>
      <rPr>
        <i/>
        <sz val="8"/>
        <rFont val="GHEA Grapalat"/>
        <charset val="204"/>
      </rPr>
      <t xml:space="preserve">Մ2 մայրուղի - Խանջյան փողոց կամուրջի հիմնանորոգում   </t>
    </r>
    <r>
      <rPr>
        <i/>
        <sz val="8"/>
        <color rgb="FFFF0000"/>
        <rFont val="GHEA Grapalat"/>
        <charset val="204"/>
      </rPr>
      <t xml:space="preserve">                                                                                    </t>
    </r>
    <r>
      <rPr>
        <i/>
        <sz val="8"/>
        <rFont val="GHEA Grapalat"/>
        <charset val="204"/>
      </rPr>
      <t/>
    </r>
  </si>
  <si>
    <t>Լեռնագործներ 1 պուրակի վերանորոգում և բարեկարգման աշխատանքները շարունակվում են</t>
  </si>
  <si>
    <t xml:space="preserve">Աշխատանքները կիրականացվեն 2020թ.-ին </t>
  </si>
  <si>
    <t>Տարածք է հատկացվել քաղաքային գերեզմանատան ընդլայնման համար: 2019թ. -ին իրականացվել է  տարածքի կարգավորման աշխատանքներ</t>
  </si>
  <si>
    <t>Խախտված լեռնաանտառային լանդշաֆտների վերականգնում</t>
  </si>
  <si>
    <t>Աշխատանքները շարունակվում են</t>
  </si>
  <si>
    <t xml:space="preserve">   Փոխարինվել են  10 բազմահարկ բնակելի
 շենքերի վերելակները </t>
  </si>
  <si>
    <t xml:space="preserve">Իրականացվել են Չարենց և  Շահումյան  փողոցների,  Լեռնաձոր, Բաբիկավան, Քաջարանց, Գետիշեն բնակավայրերի արտաքին լուսավորության համակարգի բարեկարգման և արդիականացման աշխատանքներ </t>
  </si>
  <si>
    <t xml:space="preserve">Վերակառուցվել է Խանջյան 6 և 8 շենքերի խաղահրապարակը                                                           Խանջյան2-2ա, Աբովյան5-7 շենքերի, խաղահրապարակների վերակառուցումը կշարունակվի 2020թ-ին: </t>
  </si>
  <si>
    <t>Աշխատանքները կշարունակվեն 2020թ-ին</t>
  </si>
  <si>
    <t>Շահումյան 6 շենքի հենասյուների ուժեղացում</t>
  </si>
  <si>
    <t>Սարքավորումներ են ձեռք բերվել Քաջարանի բժշկական կենտրոնի համար</t>
  </si>
  <si>
    <t>Աշխանանքներ կիրականացվեն 2020թ-ին</t>
  </si>
  <si>
    <t>Սելավատարների ամրացման աշխատանքներ իրականացվում են պարբերաբար</t>
  </si>
  <si>
    <t>Փողոցներ են հիմնանորոգվել Լեռնաձոր և Բաբիկավան բնակավայրերում</t>
  </si>
  <si>
    <t>Մարզասարքեր մանկապարտեզի համար</t>
  </si>
  <si>
    <t>Այլընտրանքային էներգիայի աղբյուրների կիրառում</t>
  </si>
  <si>
    <t>Արևային ֆոտովոլտաիկ կայան է տեղադրվել արվեստի դպրոցի տանիքին</t>
  </si>
  <si>
    <r>
      <rPr>
        <sz val="8"/>
        <color theme="1"/>
        <rFont val="Calibri"/>
        <family val="2"/>
      </rPr>
      <t>«</t>
    </r>
    <r>
      <rPr>
        <sz val="8"/>
        <color theme="1"/>
        <rFont val="GHEA Grapalat"/>
        <family val="3"/>
      </rPr>
      <t>Քաջարանի  մանկական  արվեստի  դպրոց</t>
    </r>
    <r>
      <rPr>
        <sz val="8"/>
        <color theme="1"/>
        <rFont val="Calibri"/>
        <family val="2"/>
      </rPr>
      <t>»</t>
    </r>
    <r>
      <rPr>
        <sz val="8"/>
        <color theme="1"/>
        <rFont val="GHEA Grapalat"/>
        <family val="3"/>
      </rPr>
      <t xml:space="preserve"> ՀՈԱԿ-ի  շենքի  կապիտալ  վերանորոգում</t>
    </r>
  </si>
  <si>
    <r>
      <rPr>
        <sz val="8"/>
        <color theme="1"/>
        <rFont val="Calibri"/>
        <family val="2"/>
      </rPr>
      <t>«</t>
    </r>
    <r>
      <rPr>
        <sz val="8"/>
        <color theme="1"/>
        <rFont val="GHEA Grapalat"/>
        <family val="3"/>
      </rPr>
      <t>Ուսանողական ամառ</t>
    </r>
    <r>
      <rPr>
        <sz val="8"/>
        <color theme="1"/>
        <rFont val="Calibri"/>
        <family val="2"/>
      </rPr>
      <t>»</t>
    </r>
    <r>
      <rPr>
        <sz val="8"/>
        <color theme="1"/>
        <rFont val="GHEA Grapalat"/>
        <family val="3"/>
      </rPr>
      <t xml:space="preserve"> միջոցառումների կազմակերպում</t>
    </r>
  </si>
  <si>
    <t>№              որոշման</t>
  </si>
  <si>
    <t>Հաշվետու տարում (2019թ) Քաջարան համայնքի զարգացման հնգամյա (2018-2022թթ) ծրագրի կատարման վերաբերյալ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</si>
</sst>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7" formatCode="0.0000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GHEA Grapalat"/>
      <family val="3"/>
    </font>
    <font>
      <b/>
      <sz val="8"/>
      <color theme="1"/>
      <name val="GHEA Grapalat"/>
      <family val="3"/>
    </font>
    <font>
      <sz val="8"/>
      <color theme="1"/>
      <name val="GHEA Grapalat"/>
      <family val="3"/>
    </font>
    <font>
      <i/>
      <sz val="8"/>
      <color theme="1"/>
      <name val="GHEA Grapalat"/>
      <family val="3"/>
    </font>
    <font>
      <b/>
      <sz val="9"/>
      <color theme="1"/>
      <name val="GHEA Grapalat"/>
      <family val="3"/>
    </font>
    <font>
      <i/>
      <sz val="8"/>
      <name val="GHEA Grapalat"/>
      <family val="3"/>
    </font>
    <font>
      <sz val="8"/>
      <color theme="1"/>
      <name val="Calibri"/>
      <family val="2"/>
    </font>
    <font>
      <sz val="14"/>
      <color theme="1"/>
      <name val="GHEA Grapalat"/>
      <family val="3"/>
    </font>
    <font>
      <sz val="11"/>
      <color theme="1"/>
      <name val="GHEA Grapalat"/>
      <family val="3"/>
    </font>
    <font>
      <i/>
      <sz val="8"/>
      <color rgb="FFFF0000"/>
      <name val="GHEA Grapalat"/>
      <charset val="204"/>
    </font>
    <font>
      <i/>
      <sz val="8"/>
      <color theme="1"/>
      <name val="GHEA Grapalat"/>
      <charset val="204"/>
    </font>
    <font>
      <sz val="8"/>
      <color theme="1"/>
      <name val="GHEA Grapalat"/>
      <charset val="204"/>
    </font>
    <font>
      <b/>
      <sz val="8"/>
      <color theme="1"/>
      <name val="GHEA Grapalat"/>
      <charset val="204"/>
    </font>
    <font>
      <i/>
      <sz val="8"/>
      <color theme="0" tint="-0.249977111117893"/>
      <name val="GHEA Grapalat"/>
      <family val="3"/>
    </font>
    <font>
      <b/>
      <sz val="8"/>
      <color theme="0" tint="-0.249977111117893"/>
      <name val="GHEA Grapalat"/>
      <family val="3"/>
    </font>
    <font>
      <b/>
      <sz val="8"/>
      <name val="GHEA Grapalat"/>
      <charset val="204"/>
    </font>
    <font>
      <sz val="16"/>
      <color theme="1"/>
      <name val="Calibri"/>
      <family val="2"/>
      <charset val="204"/>
    </font>
    <font>
      <i/>
      <sz val="8"/>
      <name val="GHEA Grapalat"/>
      <charset val="204"/>
    </font>
    <font>
      <sz val="9"/>
      <color theme="1"/>
      <name val="GHEA Grapalat"/>
      <family val="3"/>
    </font>
    <font>
      <sz val="8"/>
      <name val="GHEA Grapalat"/>
      <family val="3"/>
    </font>
    <font>
      <b/>
      <sz val="8"/>
      <name val="GHEA Grapalat"/>
      <family val="3"/>
    </font>
    <font>
      <b/>
      <sz val="9"/>
      <name val="GHEA Grapalat"/>
      <family val="3"/>
    </font>
    <font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164" fontId="4" fillId="0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right" vertical="center"/>
    </xf>
    <xf numFmtId="0" fontId="3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right" vertical="center"/>
    </xf>
    <xf numFmtId="2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/>
    <xf numFmtId="164" fontId="4" fillId="0" borderId="1" xfId="0" applyNumberFormat="1" applyFont="1" applyFill="1" applyBorder="1" applyAlignment="1">
      <alignment horizontal="left" vertical="center"/>
    </xf>
    <xf numFmtId="164" fontId="4" fillId="0" borderId="2" xfId="0" applyNumberFormat="1" applyFont="1" applyFill="1" applyBorder="1" applyAlignment="1">
      <alignment horizontal="right" vertical="center"/>
    </xf>
    <xf numFmtId="164" fontId="4" fillId="0" borderId="6" xfId="0" applyNumberFormat="1" applyFont="1" applyFill="1" applyBorder="1" applyAlignment="1">
      <alignment horizontal="right" vertical="center"/>
    </xf>
    <xf numFmtId="164" fontId="3" fillId="0" borderId="0" xfId="0" applyNumberFormat="1" applyFont="1" applyFill="1"/>
    <xf numFmtId="164" fontId="4" fillId="0" borderId="1" xfId="0" applyNumberFormat="1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/>
    </xf>
    <xf numFmtId="0" fontId="3" fillId="0" borderId="8" xfId="0" applyFont="1" applyFill="1" applyBorder="1"/>
    <xf numFmtId="164" fontId="4" fillId="0" borderId="4" xfId="0" applyNumberFormat="1" applyFont="1" applyFill="1" applyBorder="1" applyAlignment="1">
      <alignment vertical="center" wrapText="1"/>
    </xf>
    <xf numFmtId="164" fontId="11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64" fontId="18" fillId="0" borderId="4" xfId="0" applyNumberFormat="1" applyFont="1" applyFill="1" applyBorder="1" applyAlignment="1">
      <alignment horizontal="center" vertical="center" wrapText="1"/>
    </xf>
    <xf numFmtId="164" fontId="11" fillId="0" borderId="5" xfId="0" applyNumberFormat="1" applyFont="1" applyFill="1" applyBorder="1" applyAlignment="1">
      <alignment horizontal="center" vertical="center" wrapText="1"/>
    </xf>
    <xf numFmtId="164" fontId="11" fillId="0" borderId="7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/>
    </xf>
    <xf numFmtId="164" fontId="18" fillId="0" borderId="5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3" fillId="0" borderId="0" xfId="0" applyFont="1" applyFill="1" applyAlignment="1"/>
    <xf numFmtId="2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textRotation="90"/>
    </xf>
    <xf numFmtId="2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/>
    <xf numFmtId="0" fontId="3" fillId="0" borderId="1" xfId="0" applyFont="1" applyFill="1" applyBorder="1" applyAlignment="1"/>
    <xf numFmtId="0" fontId="3" fillId="0" borderId="3" xfId="0" applyFont="1" applyFill="1" applyBorder="1" applyAlignment="1"/>
    <xf numFmtId="0" fontId="2" fillId="0" borderId="0" xfId="0" applyFont="1" applyFill="1"/>
    <xf numFmtId="0" fontId="3" fillId="0" borderId="7" xfId="0" applyFont="1" applyFill="1" applyBorder="1"/>
    <xf numFmtId="0" fontId="5" fillId="0" borderId="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2" fillId="2" borderId="1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right" vertical="top" wrapText="1"/>
    </xf>
    <xf numFmtId="164" fontId="14" fillId="2" borderId="1" xfId="0" applyNumberFormat="1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/>
    </xf>
    <xf numFmtId="164" fontId="21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right" vertical="center" wrapText="1"/>
    </xf>
    <xf numFmtId="0" fontId="20" fillId="0" borderId="1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64" fontId="22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 vertical="center" wrapText="1"/>
    </xf>
    <xf numFmtId="2" fontId="5" fillId="2" borderId="7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167" fontId="19" fillId="3" borderId="2" xfId="0" applyNumberFormat="1" applyFont="1" applyFill="1" applyBorder="1" applyAlignment="1"/>
    <xf numFmtId="164" fontId="4" fillId="0" borderId="2" xfId="0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164" fontId="4" fillId="0" borderId="4" xfId="0" applyNumberFormat="1" applyFont="1" applyFill="1" applyBorder="1" applyAlignment="1">
      <alignment horizontal="left" vertical="center" wrapText="1"/>
    </xf>
    <xf numFmtId="164" fontId="4" fillId="0" borderId="5" xfId="0" applyNumberFormat="1" applyFont="1" applyFill="1" applyBorder="1" applyAlignment="1">
      <alignment horizontal="left" vertical="center" wrapText="1"/>
    </xf>
    <xf numFmtId="164" fontId="4" fillId="0" borderId="7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er\AppData\Local\Temp\Rar$DIa7100.42756\Financial%20pl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5"/>
    </sheetNames>
    <sheetDataSet>
      <sheetData sheetId="0" refreshError="1">
        <row r="59">
          <cell r="A59" t="str">
            <v>Արարողությունների տան հիմնանորոգում</v>
          </cell>
        </row>
        <row r="61">
          <cell r="A61" t="str">
            <v>Բնակավայրերի փողոցների, ճանապարհների և բակերի բարեկարգում</v>
          </cell>
        </row>
        <row r="63">
          <cell r="A63" t="str">
            <v>Խմելու ջրի համակարգի բարելավում</v>
          </cell>
        </row>
        <row r="67">
          <cell r="A67" t="str">
            <v>Բաբիկավան բնակավայրում խաղահրապարակի կառուցում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X64"/>
  <sheetViews>
    <sheetView tabSelected="1" zoomScale="124" zoomScaleNormal="124" workbookViewId="0">
      <selection activeCell="N11" sqref="N11"/>
    </sheetView>
  </sheetViews>
  <sheetFormatPr defaultRowHeight="12.75" x14ac:dyDescent="0.25"/>
  <cols>
    <col min="1" max="1" width="3.42578125" style="2" customWidth="1"/>
    <col min="2" max="2" width="3.140625" style="2" customWidth="1"/>
    <col min="3" max="3" width="31.5703125" style="2" customWidth="1"/>
    <col min="4" max="4" width="39.5703125" style="2" customWidth="1"/>
    <col min="5" max="5" width="8.7109375" style="2" customWidth="1"/>
    <col min="6" max="6" width="9.28515625" style="2" customWidth="1"/>
    <col min="7" max="7" width="6.140625" style="2" customWidth="1"/>
    <col min="8" max="8" width="7.28515625" style="2" customWidth="1"/>
    <col min="9" max="9" width="7.140625" style="2" customWidth="1"/>
    <col min="10" max="10" width="7" style="2" customWidth="1"/>
    <col min="11" max="11" width="9.5703125" style="2" customWidth="1"/>
    <col min="12" max="16384" width="9.140625" style="2"/>
  </cols>
  <sheetData>
    <row r="2" spans="3:24" ht="15" customHeight="1" x14ac:dyDescent="0.3">
      <c r="F2" s="50" t="s">
        <v>39</v>
      </c>
    </row>
    <row r="3" spans="3:24" ht="16.5" customHeight="1" x14ac:dyDescent="0.3">
      <c r="D3" s="51" t="s">
        <v>61</v>
      </c>
      <c r="E3" s="51"/>
      <c r="F3" s="51"/>
      <c r="G3" s="51"/>
      <c r="H3" s="51"/>
      <c r="I3" s="51"/>
      <c r="J3" s="51"/>
      <c r="K3" s="51"/>
    </row>
    <row r="4" spans="3:24" ht="15" customHeight="1" x14ac:dyDescent="0.3">
      <c r="F4" s="50" t="s">
        <v>92</v>
      </c>
    </row>
    <row r="6" spans="3:24" ht="21" customHeight="1" x14ac:dyDescent="0.3">
      <c r="C6" s="52" t="s">
        <v>35</v>
      </c>
      <c r="D6" s="52"/>
      <c r="E6" s="52"/>
      <c r="F6" s="52"/>
      <c r="G6" s="52"/>
      <c r="H6" s="52"/>
      <c r="I6" s="52"/>
      <c r="J6" s="52"/>
    </row>
    <row r="7" spans="3:24" ht="24" customHeight="1" x14ac:dyDescent="0.3">
      <c r="C7" s="53" t="s">
        <v>93</v>
      </c>
      <c r="D7" s="54"/>
      <c r="E7" s="54"/>
      <c r="F7" s="54"/>
      <c r="G7" s="54"/>
      <c r="H7" s="54"/>
      <c r="I7" s="54"/>
      <c r="J7" s="54"/>
    </row>
    <row r="8" spans="3:24" ht="24.75" customHeight="1" x14ac:dyDescent="0.25">
      <c r="C8" s="9"/>
      <c r="D8" s="9"/>
      <c r="E8" s="9"/>
      <c r="F8" s="9"/>
      <c r="G8" s="9"/>
      <c r="H8" s="9"/>
      <c r="I8" s="9"/>
      <c r="J8" s="9"/>
    </row>
    <row r="9" spans="3:24" ht="39.75" customHeight="1" x14ac:dyDescent="0.25">
      <c r="C9" s="55" t="s">
        <v>40</v>
      </c>
      <c r="D9" s="56" t="s">
        <v>31</v>
      </c>
      <c r="E9" s="57" t="s">
        <v>32</v>
      </c>
      <c r="F9" s="58"/>
      <c r="G9" s="58"/>
      <c r="H9" s="58"/>
      <c r="I9" s="58"/>
      <c r="J9" s="59"/>
      <c r="K9" s="60" t="s">
        <v>33</v>
      </c>
    </row>
    <row r="10" spans="3:24" ht="102" customHeight="1" x14ac:dyDescent="0.25">
      <c r="C10" s="61"/>
      <c r="D10" s="62"/>
      <c r="E10" s="63" t="s">
        <v>5</v>
      </c>
      <c r="F10" s="63" t="s">
        <v>0</v>
      </c>
      <c r="G10" s="63" t="s">
        <v>1</v>
      </c>
      <c r="H10" s="63" t="s">
        <v>2</v>
      </c>
      <c r="I10" s="63" t="s">
        <v>6</v>
      </c>
      <c r="J10" s="64" t="s">
        <v>3</v>
      </c>
      <c r="K10" s="60"/>
    </row>
    <row r="11" spans="3:24" ht="29.25" customHeight="1" x14ac:dyDescent="0.25">
      <c r="C11" s="113" t="s">
        <v>5</v>
      </c>
      <c r="D11" s="114"/>
      <c r="E11" s="114">
        <f>E16+E23+E26+E28+E32+E52+E56+E61+E63</f>
        <v>634.83348000000001</v>
      </c>
      <c r="F11" s="115">
        <f>F16+F23+F26+F28+F32</f>
        <v>206.18835999999999</v>
      </c>
      <c r="G11" s="115">
        <f>G28+G32+G56+G63</f>
        <v>172.48499999999999</v>
      </c>
      <c r="H11" s="116">
        <f>H32+H63</f>
        <v>4.0091200000000002</v>
      </c>
      <c r="I11" s="115">
        <f>I16+I28+I32+I52+I61+I63</f>
        <v>252.15099999999998</v>
      </c>
      <c r="J11" s="114"/>
      <c r="K11" s="117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</row>
    <row r="12" spans="3:24" ht="25.5" customHeight="1" x14ac:dyDescent="0.25">
      <c r="C12" s="66" t="s">
        <v>11</v>
      </c>
      <c r="D12" s="67"/>
      <c r="E12" s="68"/>
      <c r="F12" s="65"/>
      <c r="G12" s="65"/>
      <c r="H12" s="65"/>
      <c r="I12" s="65"/>
      <c r="J12" s="8"/>
      <c r="K12" s="6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</row>
    <row r="13" spans="3:24" ht="27" customHeight="1" x14ac:dyDescent="0.25">
      <c r="C13" s="102" t="s">
        <v>28</v>
      </c>
      <c r="D13" s="40"/>
      <c r="E13" s="41"/>
      <c r="F13" s="41"/>
      <c r="G13" s="41"/>
      <c r="H13" s="41"/>
      <c r="I13" s="41"/>
      <c r="J13" s="42"/>
      <c r="K13" s="129" t="s">
        <v>59</v>
      </c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</row>
    <row r="14" spans="3:24" ht="25.5" customHeight="1" x14ac:dyDescent="0.35">
      <c r="C14" s="102" t="s">
        <v>41</v>
      </c>
      <c r="D14" s="29" t="s">
        <v>67</v>
      </c>
      <c r="E14" s="30"/>
      <c r="F14" s="41"/>
      <c r="G14" s="41"/>
      <c r="H14" s="41"/>
      <c r="I14" s="41"/>
      <c r="J14" s="42"/>
      <c r="K14" s="69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</row>
    <row r="15" spans="3:24" ht="26.25" customHeight="1" x14ac:dyDescent="0.25">
      <c r="C15" s="102" t="s">
        <v>42</v>
      </c>
      <c r="D15" s="41"/>
      <c r="E15" s="41"/>
      <c r="F15" s="41"/>
      <c r="G15" s="41"/>
      <c r="H15" s="41"/>
      <c r="I15" s="41"/>
      <c r="J15" s="42"/>
      <c r="K15" s="129" t="s">
        <v>59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</row>
    <row r="16" spans="3:24" ht="24.75" customHeight="1" x14ac:dyDescent="0.25">
      <c r="C16" s="81" t="s">
        <v>29</v>
      </c>
      <c r="D16" s="82"/>
      <c r="E16" s="112">
        <f>F16+I16</f>
        <v>201.23399999999998</v>
      </c>
      <c r="F16" s="83">
        <f>F19+F20+F21+F22</f>
        <v>26.975999999999999</v>
      </c>
      <c r="G16" s="84"/>
      <c r="H16" s="84"/>
      <c r="I16" s="85">
        <f>I17+I18</f>
        <v>174.25799999999998</v>
      </c>
      <c r="J16" s="86"/>
      <c r="K16" s="84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</row>
    <row r="17" spans="3:24" ht="41.25" customHeight="1" x14ac:dyDescent="0.25">
      <c r="C17" s="102" t="s">
        <v>90</v>
      </c>
      <c r="D17" s="12" t="s">
        <v>60</v>
      </c>
      <c r="E17" s="12"/>
      <c r="F17" s="3"/>
      <c r="G17" s="3"/>
      <c r="H17" s="3"/>
      <c r="I17" s="4">
        <v>160.19999999999999</v>
      </c>
      <c r="J17" s="5"/>
      <c r="K17" s="70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</row>
    <row r="18" spans="3:24" ht="58.5" customHeight="1" x14ac:dyDescent="0.25">
      <c r="C18" s="102" t="s">
        <v>43</v>
      </c>
      <c r="D18" s="12" t="s">
        <v>68</v>
      </c>
      <c r="E18" s="12"/>
      <c r="F18" s="10"/>
      <c r="G18" s="10"/>
      <c r="H18" s="3"/>
      <c r="I18" s="11">
        <v>14.058</v>
      </c>
      <c r="J18" s="5"/>
      <c r="K18" s="71"/>
    </row>
    <row r="19" spans="3:24" ht="41.25" customHeight="1" x14ac:dyDescent="0.25">
      <c r="C19" s="102" t="s">
        <v>44</v>
      </c>
      <c r="D19" s="23" t="s">
        <v>70</v>
      </c>
      <c r="E19" s="23"/>
      <c r="F19" s="125">
        <v>4.0839999999999996</v>
      </c>
      <c r="G19" s="20"/>
      <c r="H19" s="20"/>
      <c r="I19" s="20"/>
      <c r="J19" s="20"/>
      <c r="K19" s="13"/>
    </row>
    <row r="20" spans="3:24" ht="41.25" customHeight="1" x14ac:dyDescent="0.25">
      <c r="C20" s="102" t="s">
        <v>87</v>
      </c>
      <c r="D20" s="23"/>
      <c r="E20" s="23"/>
      <c r="F20" s="125">
        <v>0.96199999999999997</v>
      </c>
      <c r="G20" s="20"/>
      <c r="H20" s="20"/>
      <c r="I20" s="20"/>
      <c r="J20" s="20"/>
      <c r="K20" s="13"/>
    </row>
    <row r="21" spans="3:24" ht="41.25" customHeight="1" x14ac:dyDescent="0.25">
      <c r="C21" s="102" t="s">
        <v>25</v>
      </c>
      <c r="D21" s="23" t="s">
        <v>36</v>
      </c>
      <c r="E21" s="23"/>
      <c r="F21" s="45">
        <v>19.43</v>
      </c>
      <c r="G21" s="20"/>
      <c r="H21" s="20"/>
      <c r="I21" s="20"/>
      <c r="J21" s="20"/>
      <c r="K21" s="21"/>
    </row>
    <row r="22" spans="3:24" ht="41.25" customHeight="1" x14ac:dyDescent="0.25">
      <c r="C22" s="102" t="s">
        <v>30</v>
      </c>
      <c r="D22" s="23" t="s">
        <v>62</v>
      </c>
      <c r="E22" s="23"/>
      <c r="F22" s="45">
        <v>2.5</v>
      </c>
      <c r="G22" s="20"/>
      <c r="H22" s="20"/>
      <c r="I22" s="20"/>
      <c r="J22" s="20"/>
      <c r="K22" s="21"/>
    </row>
    <row r="23" spans="3:24" s="72" customFormat="1" ht="28.5" customHeight="1" x14ac:dyDescent="0.25">
      <c r="C23" s="87" t="s">
        <v>12</v>
      </c>
      <c r="D23" s="88"/>
      <c r="E23" s="110">
        <f>F23</f>
        <v>14.496</v>
      </c>
      <c r="F23" s="84">
        <f>F24+F25</f>
        <v>14.496</v>
      </c>
      <c r="G23" s="84"/>
      <c r="H23" s="84"/>
      <c r="I23" s="84"/>
      <c r="J23" s="86"/>
      <c r="K23" s="84"/>
    </row>
    <row r="24" spans="3:24" ht="33.75" customHeight="1" x14ac:dyDescent="0.25">
      <c r="C24" s="102" t="s">
        <v>26</v>
      </c>
      <c r="D24" s="12" t="s">
        <v>63</v>
      </c>
      <c r="E24" s="14"/>
      <c r="F24" s="4">
        <v>11.736000000000001</v>
      </c>
      <c r="G24" s="3"/>
      <c r="H24" s="3"/>
      <c r="I24" s="3"/>
      <c r="J24" s="5"/>
      <c r="K24" s="6"/>
    </row>
    <row r="25" spans="3:24" ht="30" customHeight="1" x14ac:dyDescent="0.25">
      <c r="C25" s="102" t="s">
        <v>4</v>
      </c>
      <c r="D25" s="12" t="s">
        <v>71</v>
      </c>
      <c r="E25" s="14"/>
      <c r="F25" s="11">
        <v>2.76</v>
      </c>
      <c r="G25" s="3"/>
      <c r="H25" s="3"/>
      <c r="I25" s="3"/>
      <c r="J25" s="5"/>
      <c r="K25" s="6"/>
    </row>
    <row r="26" spans="3:24" ht="25.5" customHeight="1" x14ac:dyDescent="0.25">
      <c r="C26" s="81" t="s">
        <v>13</v>
      </c>
      <c r="D26" s="82"/>
      <c r="E26" s="111">
        <f>F26</f>
        <v>5.56</v>
      </c>
      <c r="F26" s="83">
        <f>F27</f>
        <v>5.56</v>
      </c>
      <c r="G26" s="89"/>
      <c r="H26" s="84"/>
      <c r="I26" s="89"/>
      <c r="J26" s="90"/>
      <c r="K26" s="89"/>
    </row>
    <row r="27" spans="3:24" ht="25.5" x14ac:dyDescent="0.25">
      <c r="C27" s="102" t="s">
        <v>19</v>
      </c>
      <c r="D27" s="20" t="s">
        <v>64</v>
      </c>
      <c r="E27" s="20"/>
      <c r="F27" s="11">
        <v>5.56</v>
      </c>
      <c r="G27" s="4"/>
      <c r="H27" s="4"/>
      <c r="I27" s="4"/>
      <c r="J27" s="27"/>
      <c r="K27" s="6"/>
    </row>
    <row r="28" spans="3:24" ht="27.75" customHeight="1" x14ac:dyDescent="0.25">
      <c r="C28" s="81" t="s">
        <v>14</v>
      </c>
      <c r="D28" s="82"/>
      <c r="E28" s="110">
        <f>F28+G28+I28</f>
        <v>54.663359999999997</v>
      </c>
      <c r="F28" s="84">
        <f>F29+F30+F31</f>
        <v>30.107359999999996</v>
      </c>
      <c r="G28" s="84">
        <f>G29</f>
        <v>13.4</v>
      </c>
      <c r="H28" s="84"/>
      <c r="I28" s="84">
        <f>I31</f>
        <v>11.156000000000001</v>
      </c>
      <c r="J28" s="86"/>
      <c r="K28" s="84"/>
    </row>
    <row r="29" spans="3:24" ht="47.25" customHeight="1" x14ac:dyDescent="0.25">
      <c r="C29" s="103" t="s">
        <v>18</v>
      </c>
      <c r="D29" s="12" t="s">
        <v>65</v>
      </c>
      <c r="E29" s="12"/>
      <c r="F29" s="4">
        <v>20.9</v>
      </c>
      <c r="G29" s="4">
        <v>13.4</v>
      </c>
      <c r="H29" s="4"/>
      <c r="I29" s="4"/>
      <c r="J29" s="27"/>
      <c r="K29" s="22"/>
    </row>
    <row r="30" spans="3:24" ht="44.25" customHeight="1" x14ac:dyDescent="0.25">
      <c r="C30" s="103" t="s">
        <v>46</v>
      </c>
      <c r="D30" s="12" t="s">
        <v>69</v>
      </c>
      <c r="E30" s="12"/>
      <c r="F30" s="11">
        <v>0.53935999999999995</v>
      </c>
      <c r="G30" s="4"/>
      <c r="H30" s="4"/>
      <c r="I30" s="4"/>
      <c r="J30" s="27"/>
      <c r="K30" s="48"/>
    </row>
    <row r="31" spans="3:24" ht="67.5" customHeight="1" x14ac:dyDescent="0.25">
      <c r="C31" s="102" t="s">
        <v>45</v>
      </c>
      <c r="D31" s="12" t="s">
        <v>80</v>
      </c>
      <c r="E31" s="45"/>
      <c r="F31" s="45">
        <v>8.6679999999999993</v>
      </c>
      <c r="G31" s="45"/>
      <c r="H31" s="45"/>
      <c r="I31" s="46">
        <v>11.156000000000001</v>
      </c>
      <c r="J31" s="45"/>
      <c r="K31" s="48"/>
    </row>
    <row r="32" spans="3:24" ht="49.5" customHeight="1" x14ac:dyDescent="0.25">
      <c r="C32" s="81" t="s">
        <v>15</v>
      </c>
      <c r="D32" s="82"/>
      <c r="E32" s="110">
        <f>F32+G32+H32+I32</f>
        <v>315.98012</v>
      </c>
      <c r="F32" s="84">
        <f>F35+F39+F40+F42+F44</f>
        <v>129.04900000000001</v>
      </c>
      <c r="G32" s="84">
        <f>G35+G37+G39+G42</f>
        <v>145.48499999999999</v>
      </c>
      <c r="H32" s="84">
        <f>H37</f>
        <v>4.0091200000000002</v>
      </c>
      <c r="I32" s="84">
        <f>I35</f>
        <v>37.436999999999998</v>
      </c>
      <c r="J32" s="86"/>
      <c r="K32" s="84"/>
    </row>
    <row r="33" spans="3:16" ht="24" customHeight="1" x14ac:dyDescent="0.25">
      <c r="C33" s="38" t="s">
        <v>20</v>
      </c>
      <c r="D33" s="39"/>
      <c r="E33" s="39"/>
      <c r="F33" s="39"/>
      <c r="G33" s="39"/>
      <c r="H33" s="39"/>
      <c r="I33" s="39"/>
      <c r="J33" s="39"/>
      <c r="K33" s="73"/>
    </row>
    <row r="34" spans="3:16" ht="39" customHeight="1" x14ac:dyDescent="0.25">
      <c r="C34" s="102" t="s">
        <v>17</v>
      </c>
      <c r="D34" s="29" t="s">
        <v>47</v>
      </c>
      <c r="E34" s="30"/>
      <c r="F34" s="30"/>
      <c r="G34" s="30"/>
      <c r="H34" s="30"/>
      <c r="I34" s="30"/>
      <c r="J34" s="31"/>
      <c r="K34" s="129" t="s">
        <v>59</v>
      </c>
      <c r="L34" s="19"/>
    </row>
    <row r="35" spans="3:16" ht="61.5" customHeight="1" x14ac:dyDescent="0.25">
      <c r="C35" s="102" t="s">
        <v>48</v>
      </c>
      <c r="D35" s="24" t="s">
        <v>72</v>
      </c>
      <c r="E35" s="24"/>
      <c r="F35" s="125">
        <v>42.48</v>
      </c>
      <c r="G35" s="11">
        <v>25.43</v>
      </c>
      <c r="H35" s="4"/>
      <c r="I35" s="4">
        <v>37.436999999999998</v>
      </c>
      <c r="J35" s="5"/>
      <c r="K35" s="43"/>
      <c r="P35" s="19"/>
    </row>
    <row r="36" spans="3:16" ht="33.75" customHeight="1" x14ac:dyDescent="0.25">
      <c r="C36" s="103" t="s">
        <v>7</v>
      </c>
      <c r="D36" s="35" t="s">
        <v>73</v>
      </c>
      <c r="E36" s="49"/>
      <c r="F36" s="36"/>
      <c r="G36" s="36"/>
      <c r="H36" s="36"/>
      <c r="I36" s="36"/>
      <c r="J36" s="37"/>
      <c r="K36" s="129" t="s">
        <v>59</v>
      </c>
      <c r="M36" s="19"/>
    </row>
    <row r="37" spans="3:16" ht="52.5" customHeight="1" x14ac:dyDescent="0.25">
      <c r="C37" s="102" t="s">
        <v>8</v>
      </c>
      <c r="D37" s="47" t="s">
        <v>79</v>
      </c>
      <c r="E37" s="47"/>
      <c r="F37" s="6"/>
      <c r="G37" s="11">
        <v>5.359</v>
      </c>
      <c r="H37" s="11">
        <v>4.0091200000000002</v>
      </c>
      <c r="I37" s="3"/>
      <c r="J37" s="5"/>
      <c r="K37" s="44"/>
    </row>
    <row r="38" spans="3:16" ht="45" customHeight="1" x14ac:dyDescent="0.25">
      <c r="C38" s="102" t="s">
        <v>9</v>
      </c>
      <c r="D38" s="29" t="s">
        <v>75</v>
      </c>
      <c r="E38" s="30"/>
      <c r="F38" s="30"/>
      <c r="G38" s="30"/>
      <c r="H38" s="30"/>
      <c r="I38" s="30"/>
      <c r="J38" s="30"/>
      <c r="K38" s="31"/>
    </row>
    <row r="39" spans="3:16" ht="31.5" customHeight="1" x14ac:dyDescent="0.25">
      <c r="C39" s="104" t="s">
        <v>49</v>
      </c>
      <c r="D39" s="118" t="s">
        <v>78</v>
      </c>
      <c r="E39" s="26"/>
      <c r="F39" s="126">
        <v>37.270000000000003</v>
      </c>
      <c r="G39" s="126">
        <v>55.905999999999999</v>
      </c>
      <c r="I39" s="17"/>
      <c r="J39" s="18"/>
      <c r="K39" s="6"/>
    </row>
    <row r="40" spans="3:16" ht="31.5" customHeight="1" x14ac:dyDescent="0.25">
      <c r="C40" s="104" t="s">
        <v>27</v>
      </c>
      <c r="D40" s="118" t="s">
        <v>34</v>
      </c>
      <c r="E40" s="26"/>
      <c r="F40" s="127">
        <v>7</v>
      </c>
      <c r="G40" s="17"/>
      <c r="H40" s="17"/>
      <c r="I40" s="17"/>
      <c r="J40" s="18"/>
      <c r="K40" s="22"/>
    </row>
    <row r="41" spans="3:16" ht="17.25" customHeight="1" x14ac:dyDescent="0.25">
      <c r="C41" s="74" t="s">
        <v>21</v>
      </c>
      <c r="D41" s="75"/>
      <c r="E41" s="75"/>
      <c r="F41" s="75"/>
      <c r="G41" s="75"/>
      <c r="H41" s="75"/>
      <c r="I41" s="75"/>
      <c r="J41" s="75"/>
      <c r="K41" s="76"/>
    </row>
    <row r="42" spans="3:16" s="15" customFormat="1" ht="55.5" customHeight="1" x14ac:dyDescent="0.25">
      <c r="C42" s="91" t="str">
        <f>[1]Sheet5!A61</f>
        <v>Բնակավայրերի փողոցների, ճանապարհների և բակերի բարեկարգում</v>
      </c>
      <c r="D42" s="119" t="s">
        <v>86</v>
      </c>
      <c r="E42" s="28"/>
      <c r="F42" s="128">
        <v>39.159999999999997</v>
      </c>
      <c r="G42" s="78">
        <v>58.79</v>
      </c>
      <c r="H42" s="79"/>
      <c r="I42" s="79"/>
      <c r="J42" s="79"/>
      <c r="K42" s="79"/>
    </row>
    <row r="43" spans="3:16" s="15" customFormat="1" ht="20.25" customHeight="1" x14ac:dyDescent="0.25">
      <c r="C43" s="77" t="str">
        <f>[1]Sheet5!A63</f>
        <v>Խմելու ջրի համակարգի բարելավում</v>
      </c>
      <c r="D43" s="32" t="s">
        <v>77</v>
      </c>
      <c r="E43" s="33"/>
      <c r="F43" s="33"/>
      <c r="G43" s="33"/>
      <c r="H43" s="33"/>
      <c r="I43" s="33"/>
      <c r="J43" s="34"/>
      <c r="K43" s="129" t="s">
        <v>59</v>
      </c>
    </row>
    <row r="44" spans="3:16" s="15" customFormat="1" ht="27.75" customHeight="1" x14ac:dyDescent="0.25">
      <c r="C44" s="77" t="str">
        <f>[1]Sheet5!A67</f>
        <v>Բաբիկավան բնակավայրում խաղահրապարակի կառուցում</v>
      </c>
      <c r="D44" s="78" t="s">
        <v>81</v>
      </c>
      <c r="E44" s="78"/>
      <c r="F44" s="78">
        <v>3.1389999999999998</v>
      </c>
      <c r="G44" s="79"/>
      <c r="H44" s="79"/>
      <c r="I44" s="79"/>
      <c r="J44" s="79"/>
      <c r="K44" s="129" t="s">
        <v>59</v>
      </c>
    </row>
    <row r="45" spans="3:16" ht="17.25" customHeight="1" x14ac:dyDescent="0.25">
      <c r="C45" s="38" t="s">
        <v>22</v>
      </c>
      <c r="D45" s="39"/>
      <c r="E45" s="39"/>
      <c r="F45" s="39"/>
      <c r="G45" s="39"/>
      <c r="H45" s="39"/>
      <c r="I45" s="39"/>
      <c r="J45" s="39"/>
      <c r="K45" s="80"/>
    </row>
    <row r="46" spans="3:16" ht="32.25" customHeight="1" x14ac:dyDescent="0.25">
      <c r="C46" s="102" t="s">
        <v>50</v>
      </c>
      <c r="D46" s="32" t="s">
        <v>74</v>
      </c>
      <c r="E46" s="33"/>
      <c r="F46" s="39"/>
      <c r="G46" s="39"/>
      <c r="H46" s="39"/>
      <c r="I46" s="39"/>
      <c r="J46" s="80"/>
      <c r="K46" s="129" t="s">
        <v>59</v>
      </c>
    </row>
    <row r="47" spans="3:16" ht="18" customHeight="1" x14ac:dyDescent="0.25">
      <c r="C47" s="38" t="s">
        <v>24</v>
      </c>
      <c r="D47" s="39"/>
      <c r="E47" s="39"/>
      <c r="F47" s="39"/>
      <c r="G47" s="39"/>
      <c r="H47" s="39"/>
      <c r="I47" s="39"/>
      <c r="J47" s="39"/>
      <c r="K47" s="80"/>
    </row>
    <row r="48" spans="3:16" ht="47.25" customHeight="1" x14ac:dyDescent="0.25">
      <c r="C48" s="102" t="s">
        <v>23</v>
      </c>
      <c r="D48" s="120" t="s">
        <v>37</v>
      </c>
      <c r="E48" s="121"/>
      <c r="F48" s="121"/>
      <c r="G48" s="121"/>
      <c r="H48" s="121"/>
      <c r="I48" s="121"/>
      <c r="J48" s="121"/>
      <c r="K48" s="122"/>
    </row>
    <row r="49" spans="3:13" ht="22.5" customHeight="1" x14ac:dyDescent="0.25">
      <c r="C49" s="38" t="s">
        <v>38</v>
      </c>
      <c r="D49" s="39"/>
      <c r="E49" s="39"/>
      <c r="F49" s="39"/>
      <c r="G49" s="39"/>
      <c r="H49" s="39"/>
      <c r="I49" s="39"/>
      <c r="J49" s="39"/>
      <c r="K49" s="80"/>
    </row>
    <row r="50" spans="3:13" ht="40.5" customHeight="1" x14ac:dyDescent="0.25">
      <c r="C50" s="102" t="s">
        <v>23</v>
      </c>
      <c r="D50" s="23" t="s">
        <v>66</v>
      </c>
      <c r="E50" s="23"/>
      <c r="F50" s="45">
        <v>8.68</v>
      </c>
      <c r="G50" s="45">
        <v>13.02</v>
      </c>
      <c r="H50" s="20"/>
      <c r="I50" s="20"/>
      <c r="J50" s="20"/>
      <c r="K50" s="20"/>
    </row>
    <row r="51" spans="3:13" ht="8.25" customHeight="1" x14ac:dyDescent="0.25">
      <c r="C51" s="32"/>
      <c r="D51" s="33"/>
      <c r="E51" s="33"/>
      <c r="F51" s="33"/>
      <c r="G51" s="33"/>
      <c r="H51" s="33"/>
      <c r="I51" s="33"/>
      <c r="J51" s="33"/>
      <c r="K51" s="34"/>
    </row>
    <row r="52" spans="3:13" ht="76.5" customHeight="1" x14ac:dyDescent="0.25">
      <c r="C52" s="92" t="s">
        <v>16</v>
      </c>
      <c r="D52" s="84"/>
      <c r="E52" s="109">
        <f>I52</f>
        <v>14.6</v>
      </c>
      <c r="F52" s="84"/>
      <c r="G52" s="89"/>
      <c r="H52" s="84"/>
      <c r="I52" s="89">
        <v>14.6</v>
      </c>
      <c r="J52" s="86"/>
      <c r="K52" s="93"/>
    </row>
    <row r="53" spans="3:13" ht="21.75" customHeight="1" x14ac:dyDescent="0.25">
      <c r="C53" s="102" t="s">
        <v>10</v>
      </c>
      <c r="D53" s="123" t="s">
        <v>82</v>
      </c>
      <c r="E53" s="78"/>
      <c r="F53" s="79"/>
      <c r="G53" s="79"/>
      <c r="H53" s="79"/>
      <c r="I53" s="78">
        <v>14.6</v>
      </c>
      <c r="J53" s="79"/>
      <c r="K53" s="48"/>
    </row>
    <row r="54" spans="3:13" ht="24" customHeight="1" x14ac:dyDescent="0.25">
      <c r="C54" s="102" t="s">
        <v>51</v>
      </c>
      <c r="D54" s="40" t="s">
        <v>85</v>
      </c>
      <c r="E54" s="41"/>
      <c r="F54" s="41"/>
      <c r="G54" s="41"/>
      <c r="H54" s="41"/>
      <c r="I54" s="41"/>
      <c r="J54" s="41"/>
      <c r="K54" s="42"/>
    </row>
    <row r="55" spans="3:13" ht="51" customHeight="1" x14ac:dyDescent="0.25">
      <c r="C55" s="102" t="s">
        <v>52</v>
      </c>
      <c r="D55" s="16"/>
      <c r="E55" s="16"/>
      <c r="F55" s="3"/>
      <c r="G55" s="3"/>
      <c r="H55" s="3"/>
      <c r="I55" s="3"/>
      <c r="J55" s="5"/>
      <c r="K55" s="129" t="s">
        <v>59</v>
      </c>
    </row>
    <row r="56" spans="3:13" ht="21.75" customHeight="1" x14ac:dyDescent="0.25">
      <c r="C56" s="94" t="s">
        <v>53</v>
      </c>
      <c r="D56" s="84"/>
      <c r="E56" s="109">
        <v>11.1</v>
      </c>
      <c r="F56" s="84"/>
      <c r="G56" s="84">
        <v>11.1</v>
      </c>
      <c r="H56" s="84"/>
      <c r="I56" s="89"/>
      <c r="J56" s="90"/>
      <c r="K56" s="89"/>
      <c r="L56" s="1"/>
      <c r="M56" s="1"/>
    </row>
    <row r="57" spans="3:13" ht="39" customHeight="1" x14ac:dyDescent="0.25">
      <c r="C57" s="102" t="s">
        <v>54</v>
      </c>
      <c r="D57" s="12"/>
      <c r="E57" s="12"/>
      <c r="F57" s="11"/>
      <c r="G57" s="4">
        <v>0.45</v>
      </c>
      <c r="H57" s="4"/>
      <c r="I57" s="4"/>
      <c r="J57" s="27"/>
      <c r="K57" s="7"/>
      <c r="L57" s="1"/>
      <c r="M57" s="1"/>
    </row>
    <row r="58" spans="3:13" ht="25.5" x14ac:dyDescent="0.25">
      <c r="C58" s="102" t="s">
        <v>76</v>
      </c>
      <c r="D58" s="29" t="s">
        <v>84</v>
      </c>
      <c r="E58" s="30"/>
      <c r="F58" s="30"/>
      <c r="G58" s="30"/>
      <c r="H58" s="30"/>
      <c r="I58" s="30"/>
      <c r="J58" s="30"/>
      <c r="K58" s="31"/>
      <c r="L58" s="1"/>
      <c r="M58" s="1"/>
    </row>
    <row r="59" spans="3:13" ht="25.5" x14ac:dyDescent="0.25">
      <c r="C59" s="102" t="s">
        <v>88</v>
      </c>
      <c r="D59" s="12" t="s">
        <v>89</v>
      </c>
      <c r="E59" s="45"/>
      <c r="G59" s="45">
        <v>10.6</v>
      </c>
      <c r="H59" s="45"/>
      <c r="I59" s="45"/>
      <c r="J59" s="45"/>
      <c r="K59" s="45"/>
      <c r="L59" s="1"/>
      <c r="M59" s="1"/>
    </row>
    <row r="60" spans="3:13" ht="30.75" customHeight="1" x14ac:dyDescent="0.25">
      <c r="C60" s="102" t="s">
        <v>55</v>
      </c>
      <c r="D60" s="6"/>
      <c r="E60" s="6"/>
      <c r="F60" s="6"/>
      <c r="G60" s="6"/>
      <c r="H60" s="6"/>
      <c r="I60" s="6"/>
      <c r="J60" s="6"/>
      <c r="K60" s="129" t="s">
        <v>59</v>
      </c>
    </row>
    <row r="61" spans="3:13" ht="40.5" customHeight="1" x14ac:dyDescent="0.25">
      <c r="C61" s="95" t="s">
        <v>56</v>
      </c>
      <c r="D61" s="96"/>
      <c r="E61" s="108">
        <f>I61</f>
        <v>14.7</v>
      </c>
      <c r="F61" s="97"/>
      <c r="G61" s="98"/>
      <c r="H61" s="98"/>
      <c r="I61" s="99">
        <f>I62</f>
        <v>14.7</v>
      </c>
      <c r="J61" s="98"/>
      <c r="K61" s="100"/>
      <c r="L61" s="1"/>
      <c r="M61" s="1"/>
    </row>
    <row r="62" spans="3:13" ht="41.25" customHeight="1" x14ac:dyDescent="0.25">
      <c r="C62" s="105" t="s">
        <v>91</v>
      </c>
      <c r="D62" s="25" t="s">
        <v>58</v>
      </c>
      <c r="E62" s="25"/>
      <c r="F62" s="6"/>
      <c r="G62" s="6"/>
      <c r="H62" s="6"/>
      <c r="I62" s="43">
        <v>14.7</v>
      </c>
      <c r="J62" s="6"/>
      <c r="K62" s="6"/>
    </row>
    <row r="63" spans="3:13" ht="80.25" customHeight="1" x14ac:dyDescent="0.25">
      <c r="C63" s="101" t="s">
        <v>57</v>
      </c>
      <c r="D63" s="93"/>
      <c r="E63" s="107">
        <v>2.5</v>
      </c>
      <c r="F63" s="93"/>
      <c r="G63" s="89">
        <f>G64</f>
        <v>2.5</v>
      </c>
      <c r="H63" s="93"/>
      <c r="I63" s="93"/>
      <c r="J63" s="93"/>
      <c r="K63" s="93"/>
    </row>
    <row r="64" spans="3:13" ht="92.25" customHeight="1" x14ac:dyDescent="0.25">
      <c r="C64" s="106" t="s">
        <v>57</v>
      </c>
      <c r="D64" s="124" t="s">
        <v>83</v>
      </c>
      <c r="E64" s="25"/>
      <c r="F64" s="6"/>
      <c r="G64" s="43">
        <v>2.5</v>
      </c>
      <c r="H64" s="6"/>
      <c r="I64" s="6"/>
      <c r="J64" s="6"/>
      <c r="K64" s="6"/>
    </row>
  </sheetData>
  <mergeCells count="29">
    <mergeCell ref="D48:K48"/>
    <mergeCell ref="D58:K58"/>
    <mergeCell ref="D54:K54"/>
    <mergeCell ref="D38:K38"/>
    <mergeCell ref="E9:J9"/>
    <mergeCell ref="C28:D28"/>
    <mergeCell ref="C32:D32"/>
    <mergeCell ref="C33:J33"/>
    <mergeCell ref="C12:D12"/>
    <mergeCell ref="C16:D16"/>
    <mergeCell ref="D13:J13"/>
    <mergeCell ref="D15:J15"/>
    <mergeCell ref="C26:D26"/>
    <mergeCell ref="C23:D23"/>
    <mergeCell ref="D14:J14"/>
    <mergeCell ref="D3:K3"/>
    <mergeCell ref="C6:J6"/>
    <mergeCell ref="C9:C10"/>
    <mergeCell ref="D9:D10"/>
    <mergeCell ref="K9:K10"/>
    <mergeCell ref="D36:J36"/>
    <mergeCell ref="D43:J43"/>
    <mergeCell ref="D34:J34"/>
    <mergeCell ref="C41:K41"/>
    <mergeCell ref="D46:J46"/>
    <mergeCell ref="C51:K51"/>
    <mergeCell ref="C47:K47"/>
    <mergeCell ref="C49:K49"/>
    <mergeCell ref="C45:K45"/>
  </mergeCells>
  <pageMargins left="3.937007874015748E-2" right="3.937007874015748E-2" top="0.19685039370078741" bottom="0.19685039370078741" header="0.19685039370078741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A.Khachatryan</dc:creator>
  <cp:lastModifiedBy>Windows User</cp:lastModifiedBy>
  <cp:lastPrinted>2020-02-26T08:50:15Z</cp:lastPrinted>
  <dcterms:created xsi:type="dcterms:W3CDTF">2016-11-12T09:25:07Z</dcterms:created>
  <dcterms:modified xsi:type="dcterms:W3CDTF">2020-02-26T08:52:21Z</dcterms:modified>
</cp:coreProperties>
</file>